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55" windowWidth="9300" windowHeight="3945" firstSheet="5" activeTab="5"/>
  </bookViews>
  <sheets>
    <sheet name="2013_C.2 (Nov-12) By Type" sheetId="1" r:id="rId1"/>
    <sheet name="2013_C.3 (Nov-12) Sum SRF" sheetId="2" r:id="rId2"/>
    <sheet name="2013_C.4 (Nov-12) Sum OS" sheetId="3" r:id="rId3"/>
    <sheet name="2013_C.5 (Nov-12)_ SFY2012Proj" sheetId="4" r:id="rId4"/>
    <sheet name="2013_C.6 (Nov-12) CompList" sheetId="5" r:id="rId5"/>
    <sheet name="2013_C.7 (Aug-12) SFY2013List" sheetId="6" r:id="rId6"/>
    <sheet name="2013_C.8 (Nov-12) SFY2014List" sheetId="7" r:id="rId7"/>
  </sheets>
  <externalReferences>
    <externalReference r:id="rId10"/>
  </externalReferences>
  <definedNames>
    <definedName name="_xlnm._FilterDatabase" localSheetId="3" hidden="1">'2013_C.5 (Nov-12)_ SFY2012Proj'!$E$1:$E$63</definedName>
    <definedName name="_xlnm._FilterDatabase" localSheetId="4" hidden="1">'2013_C.6 (Nov-12) CompList'!$A$1:$P$460</definedName>
    <definedName name="_xlnm._FilterDatabase" localSheetId="5" hidden="1">'2013_C.7 (Aug-12) SFY2013List'!$A$11:$P$43</definedName>
    <definedName name="_xlnm._FilterDatabase" localSheetId="6" hidden="1">'2013_C.8 (Nov-12) SFY2014List'!$A$1:$P$83</definedName>
    <definedName name="_xlnm.Print_Area" localSheetId="1">'2013_C.3 (Nov-12) Sum SRF'!$A$1:$I$46</definedName>
    <definedName name="_xlnm.Print_Titles" localSheetId="3">'2013_C.5 (Nov-12)_ SFY2012Proj'!$1:$3</definedName>
    <definedName name="_xlnm.Print_Titles" localSheetId="4">'2013_C.6 (Nov-12) CompList'!$1:$3</definedName>
    <definedName name="_xlnm.Print_Titles" localSheetId="5">'2013_C.7 (Aug-12) SFY2013List'!$1:$3</definedName>
  </definedNames>
  <calcPr fullCalcOnLoad="1"/>
</workbook>
</file>

<file path=xl/comments5.xml><?xml version="1.0" encoding="utf-8"?>
<comments xmlns="http://schemas.openxmlformats.org/spreadsheetml/2006/main">
  <authors>
    <author>Josephine Craver</author>
  </authors>
  <commentList>
    <comment ref="G148" authorId="0">
      <text>
        <r>
          <rPr>
            <b/>
            <sz val="8"/>
            <rFont val="Tahoma"/>
            <family val="2"/>
          </rPr>
          <t>Josephine Craver:</t>
        </r>
        <r>
          <rPr>
            <sz val="8"/>
            <rFont val="Tahoma"/>
            <family val="2"/>
          </rPr>
          <t xml:space="preserve">
Should add to $502,000</t>
        </r>
      </text>
    </comment>
  </commentList>
</comments>
</file>

<file path=xl/comments7.xml><?xml version="1.0" encoding="utf-8"?>
<comments xmlns="http://schemas.openxmlformats.org/spreadsheetml/2006/main">
  <authors>
    <author>Josephine Craver</author>
  </authors>
  <commentList>
    <comment ref="G42" authorId="0">
      <text>
        <r>
          <rPr>
            <b/>
            <sz val="8"/>
            <rFont val="Tahoma"/>
            <family val="0"/>
          </rPr>
          <t>Josephine Craver:</t>
        </r>
        <r>
          <rPr>
            <sz val="8"/>
            <rFont val="Tahoma"/>
            <family val="0"/>
          </rPr>
          <t xml:space="preserve">
Should add to $502,000</t>
        </r>
      </text>
    </comment>
    <comment ref="G92" authorId="0">
      <text>
        <r>
          <rPr>
            <b/>
            <sz val="8"/>
            <rFont val="Tahoma"/>
            <family val="0"/>
          </rPr>
          <t>Josephine Craver:</t>
        </r>
        <r>
          <rPr>
            <sz val="8"/>
            <rFont val="Tahoma"/>
            <family val="0"/>
          </rPr>
          <t xml:space="preserve">
Should add to $502,000</t>
        </r>
      </text>
    </comment>
  </commentList>
</comments>
</file>

<file path=xl/sharedStrings.xml><?xml version="1.0" encoding="utf-8"?>
<sst xmlns="http://schemas.openxmlformats.org/spreadsheetml/2006/main" count="3200" uniqueCount="1254">
  <si>
    <t>Bridgeton  City</t>
  </si>
  <si>
    <t>Structural improvement at the two existing water storage tanks</t>
  </si>
  <si>
    <t>North Caldwell Borough</t>
  </si>
  <si>
    <t>Rehabilitate a 1.29 MG steel water tank. Remove and replace 800 feet of existing chain link fence and 16 foot wide gate that encloses the tank</t>
  </si>
  <si>
    <t>Replace existing 0.1 MG Stony Brook storage tank with a 0.25 MG tank</t>
  </si>
  <si>
    <t>Essex Fells Borough</t>
  </si>
  <si>
    <t>Rehabilitate 1 MG water storage tank</t>
  </si>
  <si>
    <t>Glen Gardner Borough</t>
  </si>
  <si>
    <t>Rehabilitate storage tank</t>
  </si>
  <si>
    <t>Installation of a replacement well as an ASR well</t>
  </si>
  <si>
    <t>Redevelopment of wells # 2 and 5</t>
  </si>
  <si>
    <t>Construction of a new Fairview Ave tank</t>
  </si>
  <si>
    <t>NJ American Water Co.-Bridgeport</t>
  </si>
  <si>
    <t>Beckett Well Replacement</t>
  </si>
  <si>
    <t>Burlington Township</t>
  </si>
  <si>
    <t>Installation of emergency generators</t>
  </si>
  <si>
    <t>RANK</t>
  </si>
  <si>
    <t>Gloucester</t>
  </si>
  <si>
    <t>NJ American Water Co.-Ocean City</t>
  </si>
  <si>
    <t>Cleaning &amp; Lining of mains</t>
  </si>
  <si>
    <t>Bayonne MUA</t>
  </si>
  <si>
    <t>Hudson</t>
  </si>
  <si>
    <t>East Hanover Township</t>
  </si>
  <si>
    <t>Renovation of treatment plant - addition of ion exchange for well #1 &amp; #2</t>
  </si>
  <si>
    <t>Garfield City</t>
  </si>
  <si>
    <t>Construction of a 1.5 MG elevated tank including water mains</t>
  </si>
  <si>
    <t>Replacement of Water Meters</t>
  </si>
  <si>
    <t>Rehabilitate Dixon, Martis &amp; Spring wells</t>
  </si>
  <si>
    <t>Construction of 2 wells with pump station &amp; piping</t>
  </si>
  <si>
    <t>COUNTY</t>
  </si>
  <si>
    <t>PROJECT DESCRIPTION</t>
  </si>
  <si>
    <t>POPULATION SERVED</t>
  </si>
  <si>
    <t>TOTAL PROJECT COST</t>
  </si>
  <si>
    <t>TOTAL POINTS</t>
  </si>
  <si>
    <t>Repairs to 3 pumping stations including replacement of pumps, motors and control systems</t>
  </si>
  <si>
    <t>Construction of an interconnection w/ New Brunswick City including 1450 Lf of water main and a booster pump station</t>
  </si>
  <si>
    <t>Farmingdale Borough</t>
  </si>
  <si>
    <t>Drill two additional wells to increase the capacity at Yellowbrook WTP</t>
  </si>
  <si>
    <t>Lacey Township</t>
  </si>
  <si>
    <t>Construction of two test wells # 7 and 8</t>
  </si>
  <si>
    <t>Green Category</t>
  </si>
  <si>
    <t>Installation of 1,700 LF of 8 inch PVC water main extension on Memorial Drive and 680 LF of 12 inch PVC main on Hillside Avenue</t>
  </si>
  <si>
    <t>Subtotal</t>
  </si>
  <si>
    <t>Vineland City</t>
  </si>
  <si>
    <t>Belleville Township</t>
  </si>
  <si>
    <t>Replacement of 7,000 lead service lines</t>
  </si>
  <si>
    <t>Installation of lead corrosion control measures at four interconnections</t>
  </si>
  <si>
    <t>Bordentown City</t>
  </si>
  <si>
    <t>Stillwater Twp District #1</t>
  </si>
  <si>
    <t>New Well #3 - Upgrades to plant, well house and pump</t>
  </si>
  <si>
    <t>Installation of 7000 LF of 12-inch main to replace Granite Ave storage tank</t>
  </si>
  <si>
    <t>Installation of 7,100 LF of 6-inch Cement Lined Ductile Iron Pipe replacement water mains</t>
  </si>
  <si>
    <t>Installation of 2,150 LF of 8-inch &amp; 1,400 LF of 4-inch for a redevelopment</t>
  </si>
  <si>
    <t>Replacement of 8,000 LF of 6-inch to 12-inch water main &amp; replacement of 30 valves</t>
  </si>
  <si>
    <t>Installation of an automated meter reading system</t>
  </si>
  <si>
    <t>Install automated meter reading system throughout the service area to improve the speed and reliability of billing records</t>
  </si>
  <si>
    <t>Sparta Township Water Utility</t>
  </si>
  <si>
    <t>Installation of uranium treatment equipment at two of the existing Autumn Hill well house (Well 1 and Well 2)</t>
  </si>
  <si>
    <t>Rehabilitation of Well 1A</t>
  </si>
  <si>
    <t>Installation of new water mains to eliminate dead end mains</t>
  </si>
  <si>
    <t>East Orange Water Commission</t>
  </si>
  <si>
    <t>Replacement of west well transmission main</t>
  </si>
  <si>
    <t>Replacement of fifteen water mains suspended on Garden State Parkway bridges</t>
  </si>
  <si>
    <t>Painting interior &amp; exterior of water tank</t>
  </si>
  <si>
    <t>Woodbury City</t>
  </si>
  <si>
    <t>Collingswood Borough</t>
  </si>
  <si>
    <t>Ramsey Board of Public Utilities</t>
  </si>
  <si>
    <t>1212001-001</t>
  </si>
  <si>
    <t>Aqua NJ - Hamilton</t>
  </si>
  <si>
    <t>Improvement of chemical feed equipment, pressure gauges, meters and alarms for increased security measures</t>
  </si>
  <si>
    <t>Fayson Lake Water Co</t>
  </si>
  <si>
    <t>Acquisition and integration of the Kearny/Bayonne Transmission main</t>
  </si>
  <si>
    <t>Florham Park Boro</t>
  </si>
  <si>
    <t>Construction of Water Treatment Facility for removal of manganese</t>
  </si>
  <si>
    <t>Cleaning &amp; cement lining of mains (Phase 11)</t>
  </si>
  <si>
    <t>Cleaning &amp; cement lining of mains (Phase 13)</t>
  </si>
  <si>
    <t xml:space="preserve">Install new 500 GPM well #12 </t>
  </si>
  <si>
    <t>Install appurtenances associated with new well #12 (SCADA, well house, transmission mains)</t>
  </si>
  <si>
    <t>Construction of new interconnection with existing municipal water system</t>
  </si>
  <si>
    <t>Repainting of 1.5 MG elevated &amp; 0.5 MG watersphere water tanks</t>
  </si>
  <si>
    <t>Installation of a new 8,000 gal. underground concrete water storage tank</t>
  </si>
  <si>
    <t>Installation of new water meters in Harding Woods Mobile Home Park</t>
  </si>
  <si>
    <t>Replacement of electrical cable for wellfield which includes Well Nos. 3, 4 &amp; 5</t>
  </si>
  <si>
    <t xml:space="preserve">Replacement of undersize water main - State Street </t>
  </si>
  <si>
    <t>Year</t>
  </si>
  <si>
    <t>Total Loan Amount</t>
  </si>
  <si>
    <t>No. of Projects</t>
  </si>
  <si>
    <t>Total</t>
  </si>
  <si>
    <t xml:space="preserve"> </t>
  </si>
  <si>
    <t>Note:  Source of 2009 monies was ARRA</t>
  </si>
  <si>
    <t xml:space="preserve">The detailed lists of projects funded from 1998-2010 can be found on our website at: </t>
  </si>
  <si>
    <t>North Brunswick Township</t>
  </si>
  <si>
    <t>Central Regional Board of Ed. Bayville</t>
  </si>
  <si>
    <t>Ocean Township</t>
  </si>
  <si>
    <t>Installing two additional pressure filters at the Route 532 WTP to remove iron and manganese from raw water more effectively</t>
  </si>
  <si>
    <t>Hightstown Borough</t>
  </si>
  <si>
    <t>National Park Borough</t>
  </si>
  <si>
    <t>Decommissing of Granite Avenue Tank</t>
  </si>
  <si>
    <t>Replacement of 24,090 LF of  undersized water mains</t>
  </si>
  <si>
    <t>Kearny Town</t>
  </si>
  <si>
    <t>Rehab of the Kearny/Bayonne Transmission main</t>
  </si>
  <si>
    <t xml:space="preserve">Replacement of undersize water main - Center Street </t>
  </si>
  <si>
    <t>B</t>
  </si>
  <si>
    <t>C</t>
  </si>
  <si>
    <t>A</t>
  </si>
  <si>
    <t>Spotswood Borough</t>
  </si>
  <si>
    <t>Cleaning and lining of approximaty 3,600 LF of water mains</t>
  </si>
  <si>
    <t>Roosevelt Borough</t>
  </si>
  <si>
    <t>Drill new well to meet current demand</t>
  </si>
  <si>
    <t>Verona Township</t>
  </si>
  <si>
    <t>Rehabilitate 2.5 MG &amp; 1.5 MG storage tanks with piping</t>
  </si>
  <si>
    <t>1409001-002-1</t>
  </si>
  <si>
    <t>Lakewood Twp MUA</t>
  </si>
  <si>
    <t>1520001-001-1</t>
  </si>
  <si>
    <t>Green Projects:</t>
  </si>
  <si>
    <t>Traditional:</t>
  </si>
  <si>
    <t>Second Chance:</t>
  </si>
  <si>
    <t>Replacement of 75 fire hydrants and repairs to 21 fire hydrants</t>
  </si>
  <si>
    <t>Replacement of main at stream crossing, valves and installing blow off hydrants</t>
  </si>
  <si>
    <t>Replacement of 2,190 LF of 6 inch with 8 inch main</t>
  </si>
  <si>
    <t>(1) Replacement of existing traveling screen, large valves and instrumentation improvements at Ramapo Pump Station (2) Replacement of antiquated electrical equipment at Treatment Plant Raw Water Pump Station</t>
  </si>
  <si>
    <t>Manchester Township</t>
  </si>
  <si>
    <t>Water main replacement on Northampton Blvd; Yorkshire Ct water main replacement; Wilbur Ave &amp; Holly Rd intersection water main reconstruction &amp; 10th Ave water main extension</t>
  </si>
  <si>
    <t>Retrofit Sedimentation basins 5 and 6 with Dissolved Air Flotation Treatment (DAF)</t>
  </si>
  <si>
    <t xml:space="preserve">Security system improvements (1) Addition of cameras at remote sites, alarm monitoring, fire alarms at Wanaque WTP (2) Communication systems with area police department </t>
  </si>
  <si>
    <t>Security system improvements - Relocation of Wanaque WTP main entrance gate closer to Ringwood Blvd</t>
  </si>
  <si>
    <t>Implementation of alternative energy generation systems including solar collectors and wind energy at the Wanaque TP for reduction of utility power consumption</t>
  </si>
  <si>
    <t>Rehabilitation of the basculate gate at the Charlotteburgh Reservoir with alarm and control systems</t>
  </si>
  <si>
    <t>Construction of a hydro-electric facility at the pre-treatment plant screen building</t>
  </si>
  <si>
    <t>Construction of a new storage tank</t>
  </si>
  <si>
    <t>Paulsboro Borough</t>
  </si>
  <si>
    <t>Painting of 1.0 MG elevated storage tank</t>
  </si>
  <si>
    <t>Sussex Borough</t>
  </si>
  <si>
    <t>Water Treatment Plant upgrades</t>
  </si>
  <si>
    <t>Replacement of 38,234 old water meters in the distribution system. Size ranges from 5/8" to 8"</t>
  </si>
  <si>
    <t>Rehabilitation of gate house valve chamber and venturi flow meter</t>
  </si>
  <si>
    <t>Install new solar panels at treatment plant</t>
  </si>
  <si>
    <t>Replacement of 2,300 LF of 8-, 10- and 12-inch water mains</t>
  </si>
  <si>
    <t>Replacement of 1.4 miles of 8-inch with 10 -inch water mains</t>
  </si>
  <si>
    <t>Construction of .4 miles of 12-inch water mains to loop dead ends and enhance water pressure</t>
  </si>
  <si>
    <t xml:space="preserve">Replacement of 2,200 LF of water mains on Charles Street </t>
  </si>
  <si>
    <t>Construction of a 1.0 MG storage tank to replace standpipe</t>
  </si>
  <si>
    <t>Lakewood Township MUA</t>
  </si>
  <si>
    <t>Construction of back up well for Manhattan Water Treatment Plant</t>
  </si>
  <si>
    <t>Warren</t>
  </si>
  <si>
    <t>Long Beach Township (Brant Beach)</t>
  </si>
  <si>
    <t>Replacement of 2,300 water meters</t>
  </si>
  <si>
    <t>Replacement of 75 year old water mains</t>
  </si>
  <si>
    <t>Installation of a SCADA system</t>
  </si>
  <si>
    <t>Treatment plant upgrade, which includes replacing the precipitators with upflow clarifiers inside the building, new intake screens, sludge dewatering facilities and a second clear well</t>
  </si>
  <si>
    <t>Installation of chlorine analyzers and pipe improvements to upgrade disinfection system at various facilities</t>
  </si>
  <si>
    <t>Repairs to Plant#1 filter and complete replacement of filter media</t>
  </si>
  <si>
    <t>Matawan Borough</t>
  </si>
  <si>
    <t>Prospect Ave Tank (Mountainside)  Painting</t>
  </si>
  <si>
    <t>Installation of New Water Meters</t>
  </si>
  <si>
    <t>Colby Water Company</t>
  </si>
  <si>
    <t>Installation of a new storage tank</t>
  </si>
  <si>
    <t>Sunset Avenue and Monterey Tank Painting</t>
  </si>
  <si>
    <t>Forest Lakes Water Company</t>
  </si>
  <si>
    <t xml:space="preserve">Installation of two generators </t>
  </si>
  <si>
    <t>1904003-001</t>
  </si>
  <si>
    <t>Installation of emergency generator and security features</t>
  </si>
  <si>
    <t>Rehabilitation of concrete storage facility including security measures and instrumentation</t>
  </si>
  <si>
    <t>NJ American Water Co.-Tri County</t>
  </si>
  <si>
    <t>NJ American Water Co.-Mt Holly</t>
  </si>
  <si>
    <t>Installation of solar power at Mansfield WTP complex</t>
  </si>
  <si>
    <t xml:space="preserve">Installation of a water main and booster station to interconnect the Legler system </t>
  </si>
  <si>
    <t>Replacement of water meters for 150 homes with remote read system</t>
  </si>
  <si>
    <t>Installation of 5,000 LF  of main under the GSP as secondary crossing</t>
  </si>
  <si>
    <t>NJ American Water Co-Mt Holly</t>
  </si>
  <si>
    <t>Lower Township MUA</t>
  </si>
  <si>
    <t>Installation of well #10</t>
  </si>
  <si>
    <t>Redevelopment/ Rehabilitation to Well 5 with a new well house</t>
  </si>
  <si>
    <t>Rehabilitation of wells # 1 &amp; 2</t>
  </si>
  <si>
    <t>Installation of back up well</t>
  </si>
  <si>
    <t>NJ American Water Co-Mercer</t>
  </si>
  <si>
    <t>Nutley Township</t>
  </si>
  <si>
    <t xml:space="preserve">Replace 6,400 antiquated water meters and retrofit 2,600 meter heads </t>
  </si>
  <si>
    <t>Somerset County Improvement Authority/NJAWCo</t>
  </si>
  <si>
    <t>Esex</t>
  </si>
  <si>
    <t>Installation of water mains at redevelopment project</t>
  </si>
  <si>
    <t>Washington Township MUA</t>
  </si>
  <si>
    <t>Jackson Township MUA</t>
  </si>
  <si>
    <t>Replacement of 2 elevated storage tanks</t>
  </si>
  <si>
    <t>Sea Village Marina</t>
  </si>
  <si>
    <t>Replace water mains</t>
  </si>
  <si>
    <t>NJ American Water Co.-Atlantic</t>
  </si>
  <si>
    <t>Rehabilitation of Airmount reservoir</t>
  </si>
  <si>
    <t>Replace Transmission Valves</t>
  </si>
  <si>
    <t xml:space="preserve">Rahway City </t>
  </si>
  <si>
    <t>Union</t>
  </si>
  <si>
    <t>Old Bridge MUA</t>
  </si>
  <si>
    <t>Hopatcong Borough</t>
  </si>
  <si>
    <t>Harding Woods MHC</t>
  </si>
  <si>
    <t>Rahway City</t>
  </si>
  <si>
    <t>Replacement of leaking water mains</t>
  </si>
  <si>
    <t>Replacement of 5,000 LF of 24-inch cast iron mains from Main Street in the Borough of Sayreville across the Raritan River to the City of Perth Amboy.</t>
  </si>
  <si>
    <t>Passaic Valley WC</t>
  </si>
  <si>
    <t>New Brunswick City</t>
  </si>
  <si>
    <t>Construction of a cover for the Cedar Grove Reservoir</t>
  </si>
  <si>
    <t>Installation of 48-inch pipe at wells to increase chlorine contact time at nine wells</t>
  </si>
  <si>
    <t>Install 6 Layer Aerators including air piping and appurtenances. Purchase and install one unit of variable speed, oil-free compressor w/ instrumentations</t>
  </si>
  <si>
    <t>Construct a new 4 MGD surface water treatment plant</t>
  </si>
  <si>
    <t>2 Projects</t>
  </si>
  <si>
    <t>Installation of nanofiltration for hardness removal (No. Tingley Lane)</t>
  </si>
  <si>
    <t>Installation of nanofiltration for hardness removal (So. Tingley Lane)</t>
  </si>
  <si>
    <t>G-1</t>
  </si>
  <si>
    <t>Replacement of water mains along Lawrence Harbor Road</t>
  </si>
  <si>
    <t>Cleaning &amp; Lining of water mains</t>
  </si>
  <si>
    <t>Winslow Township</t>
  </si>
  <si>
    <t>Construction of GAC filtration system for removal of IPMP - Critical Area #2</t>
  </si>
  <si>
    <t>Add radium removal treatment at existing wells 1 and 8 to correct Maximum Contaminant Level violations</t>
  </si>
  <si>
    <t>Harrison Water Dept</t>
  </si>
  <si>
    <t>Construction of 2,600 LF of 8 and 12-inch water main on Rte 9 and Oak Ave</t>
  </si>
  <si>
    <t>Rehabilitate the pump station facility and surface intake on the South River located in Sayreville</t>
  </si>
  <si>
    <t>Storage tank rehabilitation, which includes increasing the capacity of 0.25 MG tank to 0.33 MG</t>
  </si>
  <si>
    <t>Point Pleasant Borough</t>
  </si>
  <si>
    <t>Replacement of the Clifton Ave storage tank</t>
  </si>
  <si>
    <t>West Caldwell Township</t>
  </si>
  <si>
    <t>Rehabilitation of McKinley Ave storage tank</t>
  </si>
  <si>
    <t>Installation of a 600 KW wind turbine generator at Germany Flats Water Utility</t>
  </si>
  <si>
    <t>Rehabilitation of the 2 MG Fairview Avenue storage tank</t>
  </si>
  <si>
    <t>Rehabilitation of the exterior of the existing 1.0 MG tank</t>
  </si>
  <si>
    <t xml:space="preserve">Replacement of water storage tanks with a 1.0 MG tank </t>
  </si>
  <si>
    <t>Replacement of VOC tower media, removal and replacement of existing degasifier, and restoration of surface treatments and finishes for the pressure filter at Parkside WTP</t>
  </si>
  <si>
    <t>Cleaning and Lining and of approximately 3,000 LF of 10, 12 and 14 inch mains</t>
  </si>
  <si>
    <t>Replacement of 3,160 LF of water mains on S 2nd, Frank E. Rogers Blvd &amp; Scott Mobus Place</t>
  </si>
  <si>
    <t>Painting of the Raritan Millstone backwash tank at the WTP</t>
  </si>
  <si>
    <t>Radium Treatment Removal for Love Lane WTP (wells # 3 &amp; 4)</t>
  </si>
  <si>
    <t>Acquisition of the ECUA Jail Annex tank plus rehab and upgrading of the tank</t>
  </si>
  <si>
    <t xml:space="preserve">Perth Amboy City </t>
  </si>
  <si>
    <t>Stafford Township</t>
  </si>
  <si>
    <t>Jersey City/Jersey City MUA</t>
  </si>
  <si>
    <t>Removal and disposal of sludge from lagoon</t>
  </si>
  <si>
    <t>New Water Treatment Plant for Well 6</t>
  </si>
  <si>
    <t>Interconnection of Twin Lake and Short Hill Systems</t>
  </si>
  <si>
    <t>Pine Hill MUA</t>
  </si>
  <si>
    <t>Montclair Township</t>
  </si>
  <si>
    <t>North Jersey District WS</t>
  </si>
  <si>
    <r>
      <t>BOLDFACE:</t>
    </r>
    <r>
      <rPr>
        <sz val="8"/>
        <rFont val="Arial"/>
        <family val="2"/>
      </rPr>
      <t xml:space="preserve">   Project is included in the Smart Growth Package</t>
    </r>
  </si>
  <si>
    <t>Clinton Town</t>
  </si>
  <si>
    <t>Installation of water mains to provide water services and fire protection to residents within the Aberdeen Road area of the Cliffwood/Cliffwood Beach service areas.</t>
  </si>
  <si>
    <t>Milford Borough</t>
  </si>
  <si>
    <t xml:space="preserve">Replace 5,000 LF  with 8-inch water mains on Delaware &amp; Ravine Rds  to loop system </t>
  </si>
  <si>
    <t>Replace 3,000 LF with 8-inch water mains on Green, Maple, Orchard, Walnut &amp; Railroad Sts</t>
  </si>
  <si>
    <t>Upgrade or replace existing booster station due to aging and obolete equipment (Roselle Station)</t>
  </si>
  <si>
    <t>Replacement of 1,500 LF of  12-inch transmission mains</t>
  </si>
  <si>
    <t xml:space="preserve">Rehabilitate existing 3 MG tank </t>
  </si>
  <si>
    <t>Rehab of Newman Springs Pumping Station</t>
  </si>
  <si>
    <t>Rehabilitation of Campgaw elevated storage tank</t>
  </si>
  <si>
    <t>Rehabilitation of a 1.0 MG storage tank</t>
  </si>
  <si>
    <t>Boonton Town</t>
  </si>
  <si>
    <t>Painting interior of water tank</t>
  </si>
  <si>
    <t>Installation of a booster station including associated apputenances at Barrington</t>
  </si>
  <si>
    <t>Installation of a new Nilson Ave. Booser Pump Station</t>
  </si>
  <si>
    <t>Construct a 1.25 MG storage tank</t>
  </si>
  <si>
    <t>Third Street Well Replacement</t>
  </si>
  <si>
    <t>Installation of emergency generator at wells</t>
  </si>
  <si>
    <t>Monterey Iron Removal</t>
  </si>
  <si>
    <t>Smithvillve ASR Well</t>
  </si>
  <si>
    <t>Installation of a water main interconnection (8 inch - 5,000 ft) between the Highlands water system and the Sunset Lakes water system to supplement water demands during summer</t>
  </si>
  <si>
    <t xml:space="preserve">Replacement of water mains will be needed to serve a redevelopment area. </t>
  </si>
  <si>
    <t>You may also call us at (609) 292-5550 and request a hard copy.</t>
  </si>
  <si>
    <t>12 inch main extension  with valves and hydrants and control upgrades to utilize well # 10 more efficiently for hi pressure zone</t>
  </si>
  <si>
    <t>0112001-002</t>
  </si>
  <si>
    <t>0248001-005</t>
  </si>
  <si>
    <t>Replacement of 3,660 LF of water main on Mansion &amp; Colford Aves.</t>
  </si>
  <si>
    <t>0412001-003</t>
  </si>
  <si>
    <t>1605002-009</t>
  </si>
  <si>
    <t>0705001-007</t>
  </si>
  <si>
    <t>0705001-006</t>
  </si>
  <si>
    <t>0705001-002</t>
  </si>
  <si>
    <t>0705001-010</t>
  </si>
  <si>
    <t>2004002-007</t>
  </si>
  <si>
    <t>1613001-007</t>
  </si>
  <si>
    <t>1216001-003</t>
  </si>
  <si>
    <t>1216001-002</t>
  </si>
  <si>
    <t>1216001-001</t>
  </si>
  <si>
    <t>0221001-006</t>
  </si>
  <si>
    <t>0221001-004</t>
  </si>
  <si>
    <t>Replacement of 2,700 LF of water mains on 83rd to 89th, 92nd to 94th &amp;  97th to 98th Streets at various locations</t>
  </si>
  <si>
    <t>0510001-005</t>
  </si>
  <si>
    <t xml:space="preserve">Replacement of 4,650 LF of water mains on 87th, 90th, 98th, Sunset, 107th &amp; 117th </t>
  </si>
  <si>
    <t>0510001-004</t>
  </si>
  <si>
    <t>Replacement of 6,523 water meters</t>
  </si>
  <si>
    <t>1514002-011</t>
  </si>
  <si>
    <t>2119001-006</t>
  </si>
  <si>
    <t>1603001-008</t>
  </si>
  <si>
    <t>Replacement of  12 &amp; 16-inch water main with 16" main on Woodbury-Glassboro Rd with appurtenances</t>
  </si>
  <si>
    <t>0822001-001</t>
  </si>
  <si>
    <t>1329001-001</t>
  </si>
  <si>
    <t>0814001-002</t>
  </si>
  <si>
    <t>1921001-002</t>
  </si>
  <si>
    <t>0407001-004</t>
  </si>
  <si>
    <t>0328001-001</t>
  </si>
  <si>
    <t>0714001-014</t>
  </si>
  <si>
    <t>1345001-005</t>
  </si>
  <si>
    <t>1215001-003</t>
  </si>
  <si>
    <t>0248001-015</t>
  </si>
  <si>
    <t>1609001-003</t>
  </si>
  <si>
    <t>1611002-001</t>
  </si>
  <si>
    <t>1328300-003</t>
  </si>
  <si>
    <t>1421004-001</t>
  </si>
  <si>
    <t>1421305-001</t>
  </si>
  <si>
    <t>0702001-001</t>
  </si>
  <si>
    <t>0338001-002</t>
  </si>
  <si>
    <t>2013001-001</t>
  </si>
  <si>
    <t>2013001-002</t>
  </si>
  <si>
    <t>0233001-005</t>
  </si>
  <si>
    <t>0306001-004</t>
  </si>
  <si>
    <t>0414001-014</t>
  </si>
  <si>
    <t>0238001-001</t>
  </si>
  <si>
    <t>0705001-009</t>
  </si>
  <si>
    <t>0701001-002</t>
  </si>
  <si>
    <t>0701001-001</t>
  </si>
  <si>
    <t>0221001-005</t>
  </si>
  <si>
    <t>0232001-002</t>
  </si>
  <si>
    <t>0405001-006</t>
  </si>
  <si>
    <t>Replacement of 4,025 LF of 8-inch mains-Tuscarora Ave</t>
  </si>
  <si>
    <t>1520001-003</t>
  </si>
  <si>
    <t>Rehabilitation of a 0.6 MG elevated storage tank</t>
  </si>
  <si>
    <t>0821001-002</t>
  </si>
  <si>
    <t>0812001-003</t>
  </si>
  <si>
    <t>Upgrades to treatment for Pursell &amp; Alpha  St wells or VOC removal, hardness and disinfection</t>
  </si>
  <si>
    <t>2102001-001</t>
  </si>
  <si>
    <t>0407001-005</t>
  </si>
  <si>
    <t>1904009-002</t>
  </si>
  <si>
    <t>1922010-002</t>
  </si>
  <si>
    <t>1922010-004</t>
  </si>
  <si>
    <t>1605002-016</t>
  </si>
  <si>
    <t>1605002-022</t>
  </si>
  <si>
    <t>1605002-010</t>
  </si>
  <si>
    <t>1506001-004</t>
  </si>
  <si>
    <t>1506001-006</t>
  </si>
  <si>
    <t>1505004-002</t>
  </si>
  <si>
    <t>1505004-005</t>
  </si>
  <si>
    <t>2004002-006</t>
  </si>
  <si>
    <t>0119002-004</t>
  </si>
  <si>
    <t>0436007-004</t>
  </si>
  <si>
    <t>0436007-005</t>
  </si>
  <si>
    <t>2013001-004</t>
  </si>
  <si>
    <t>0233001-003</t>
  </si>
  <si>
    <t>1345001-009</t>
  </si>
  <si>
    <t>1345001-006</t>
  </si>
  <si>
    <t>1225001-020</t>
  </si>
  <si>
    <t>1225001-019</t>
  </si>
  <si>
    <t>1225001-016</t>
  </si>
  <si>
    <t>1225001-015</t>
  </si>
  <si>
    <t>1225001-014</t>
  </si>
  <si>
    <t>Cleaning &amp; cement lining of 45,000 LF of mains in Edison area (Phase 10)</t>
  </si>
  <si>
    <t>1225001-013</t>
  </si>
  <si>
    <t>1225001-018</t>
  </si>
  <si>
    <t>0712001-008</t>
  </si>
  <si>
    <t>1209002-002</t>
  </si>
  <si>
    <t>1614001-001</t>
  </si>
  <si>
    <t>1808001-006</t>
  </si>
  <si>
    <t>1204001-001</t>
  </si>
  <si>
    <t>1219001-006</t>
  </si>
  <si>
    <t>1219001-004</t>
  </si>
  <si>
    <t>1219001-008</t>
  </si>
  <si>
    <t>0324001-006</t>
  </si>
  <si>
    <t>0713001-010</t>
  </si>
  <si>
    <t>0713001-003</t>
  </si>
  <si>
    <t>0713001-002</t>
  </si>
  <si>
    <t>1215001-005</t>
  </si>
  <si>
    <t>1215001-002</t>
  </si>
  <si>
    <t>1215001-004</t>
  </si>
  <si>
    <t>1421003-002</t>
  </si>
  <si>
    <t>0248001-014</t>
  </si>
  <si>
    <t>1918004-001</t>
  </si>
  <si>
    <t>1708001-003</t>
  </si>
  <si>
    <t>0303001-002</t>
  </si>
  <si>
    <t>0802001-001</t>
  </si>
  <si>
    <t>Replacement of 2,500 LF of water mains on Main, New, East and Center Sts.</t>
  </si>
  <si>
    <t>1005001-003</t>
  </si>
  <si>
    <t>0417001-001</t>
  </si>
  <si>
    <t>0265001-001</t>
  </si>
  <si>
    <t>1609001-001</t>
  </si>
  <si>
    <t>Replacement of 12,200 LF of water mains in Garden Rd area &amp; Colfax Ave</t>
  </si>
  <si>
    <t>1609001-006</t>
  </si>
  <si>
    <t>1504001-006</t>
  </si>
  <si>
    <t>1410001-004</t>
  </si>
  <si>
    <t>1613002-002</t>
  </si>
  <si>
    <t>1611002-002</t>
  </si>
  <si>
    <t>1330002-001</t>
  </si>
  <si>
    <t>1330002-002</t>
  </si>
  <si>
    <t>1330002-003</t>
  </si>
  <si>
    <t>1330002-004</t>
  </si>
  <si>
    <t>1411001-002</t>
  </si>
  <si>
    <t>1224001-001</t>
  </si>
  <si>
    <t>1510001-004</t>
  </si>
  <si>
    <t>1020001-001</t>
  </si>
  <si>
    <t>1020001-002</t>
  </si>
  <si>
    <t>1341001-001</t>
  </si>
  <si>
    <t>1904009-005</t>
  </si>
  <si>
    <t>1328300-002</t>
  </si>
  <si>
    <t>1007002-002</t>
  </si>
  <si>
    <t>1421004-002</t>
  </si>
  <si>
    <t>1428001-003</t>
  </si>
  <si>
    <t>1111001-007</t>
  </si>
  <si>
    <t>2004002-008</t>
  </si>
  <si>
    <t>2004002-003</t>
  </si>
  <si>
    <t>2004002-002</t>
  </si>
  <si>
    <t>0119002-009</t>
  </si>
  <si>
    <t>0508001-006</t>
  </si>
  <si>
    <t>0248001-007</t>
  </si>
  <si>
    <t>0248001-006</t>
  </si>
  <si>
    <t>1329001-002</t>
  </si>
  <si>
    <t>1104001-001</t>
  </si>
  <si>
    <t>1922010-003</t>
  </si>
  <si>
    <t>1904007-002</t>
  </si>
  <si>
    <t>1345001-008</t>
  </si>
  <si>
    <t>1345001-010</t>
  </si>
  <si>
    <t>0712001-006</t>
  </si>
  <si>
    <t>1530004-014</t>
  </si>
  <si>
    <t>1209002-007</t>
  </si>
  <si>
    <t>1429001-004</t>
  </si>
  <si>
    <t>1808001-004</t>
  </si>
  <si>
    <t>Installation of solar system for wells # 18, 19 &amp; 20</t>
  </si>
  <si>
    <t>0818004-008</t>
  </si>
  <si>
    <t>0323001-002</t>
  </si>
  <si>
    <t>1219001-002</t>
  </si>
  <si>
    <t>1219001-003</t>
  </si>
  <si>
    <t>0713001-004</t>
  </si>
  <si>
    <t>0233001-010</t>
  </si>
  <si>
    <t>1421003-003</t>
  </si>
  <si>
    <t>1524001-001</t>
  </si>
  <si>
    <t>0721001-001</t>
  </si>
  <si>
    <t>0720001-004</t>
  </si>
  <si>
    <t>0720001-005</t>
  </si>
  <si>
    <t>Rehabilitation of 2.5 MG storage tank and piping to system</t>
  </si>
  <si>
    <t>1005001-004</t>
  </si>
  <si>
    <t>1609001-002</t>
  </si>
  <si>
    <t>1609001-005</t>
  </si>
  <si>
    <t>Replacement of 1.0 MG storage tank with a new 1.0 MG steel tank on Green St &amp; associated modifications</t>
  </si>
  <si>
    <t>1401001-002</t>
  </si>
  <si>
    <t>1411001-003</t>
  </si>
  <si>
    <t>0111304-001</t>
  </si>
  <si>
    <t>0715001-001</t>
  </si>
  <si>
    <t>1415001-003</t>
  </si>
  <si>
    <t>1505355-002</t>
  </si>
  <si>
    <t>0706001-001</t>
  </si>
  <si>
    <t>1012001-001</t>
  </si>
  <si>
    <t>1920001-002</t>
  </si>
  <si>
    <t>1904009-004</t>
  </si>
  <si>
    <t>1328300-001</t>
  </si>
  <si>
    <t>1007002-003</t>
  </si>
  <si>
    <t>1421004-003</t>
  </si>
  <si>
    <t>Independence MUA</t>
  </si>
  <si>
    <t>2112001-001</t>
  </si>
  <si>
    <t>1603301-001</t>
  </si>
  <si>
    <t>0119002-010</t>
  </si>
  <si>
    <t>0508001-007</t>
  </si>
  <si>
    <t>Acquisition of 800 replacement water meters</t>
  </si>
  <si>
    <t>0821001-003</t>
  </si>
  <si>
    <t>0327001-008</t>
  </si>
  <si>
    <t>1506001-005</t>
  </si>
  <si>
    <t>Installation of test well #11</t>
  </si>
  <si>
    <t>0112001-001</t>
  </si>
  <si>
    <t>0233001-011</t>
  </si>
  <si>
    <t>1530004-015</t>
  </si>
  <si>
    <t>0412001-004</t>
  </si>
  <si>
    <t>0412001-005</t>
  </si>
  <si>
    <t>0720001-003</t>
  </si>
  <si>
    <t>0303001-005</t>
  </si>
  <si>
    <t>1410001-005</t>
  </si>
  <si>
    <t>1710001-002</t>
  </si>
  <si>
    <t>0705001-004</t>
  </si>
  <si>
    <t>0705001-005</t>
  </si>
  <si>
    <t>0119002-006</t>
  </si>
  <si>
    <t>0508001-003</t>
  </si>
  <si>
    <t>1511001-008</t>
  </si>
  <si>
    <t>0221001-003</t>
  </si>
  <si>
    <t>0306001-003</t>
  </si>
  <si>
    <t>1609001-004</t>
  </si>
  <si>
    <t>1918003-001</t>
  </si>
  <si>
    <t>1345001-007</t>
  </si>
  <si>
    <t>1225001-004</t>
  </si>
  <si>
    <t>1225001-003</t>
  </si>
  <si>
    <t>2004002-009</t>
  </si>
  <si>
    <t>0701001-005</t>
  </si>
  <si>
    <t>1533001-002</t>
  </si>
  <si>
    <t>1410001-001</t>
  </si>
  <si>
    <t>1411001-001</t>
  </si>
  <si>
    <t>1904009-001</t>
  </si>
  <si>
    <t>1345001-014</t>
  </si>
  <si>
    <t>0327001-012</t>
  </si>
  <si>
    <t>0712001-014</t>
  </si>
  <si>
    <t>1530004-016</t>
  </si>
  <si>
    <t>0404001-004</t>
  </si>
  <si>
    <t>0404001-003</t>
  </si>
  <si>
    <t>0323001-003</t>
  </si>
  <si>
    <t>0306001-002</t>
  </si>
  <si>
    <t>1605001-003</t>
  </si>
  <si>
    <t>1328300-005</t>
  </si>
  <si>
    <t>0712001-004</t>
  </si>
  <si>
    <t>0221001-007</t>
  </si>
  <si>
    <t>0505002-002</t>
  </si>
  <si>
    <t>0505002-001</t>
  </si>
  <si>
    <t>2004002-010</t>
  </si>
  <si>
    <t>1808001-007</t>
  </si>
  <si>
    <t>1511001-006</t>
  </si>
  <si>
    <t>0405001-007</t>
  </si>
  <si>
    <t>well #6-redevelop &amp; replace pump</t>
  </si>
  <si>
    <t>0329004-003</t>
  </si>
  <si>
    <t>1520001-002</t>
  </si>
  <si>
    <t>1315001-001</t>
  </si>
  <si>
    <t>1104001-002</t>
  </si>
  <si>
    <t>0812001-002</t>
  </si>
  <si>
    <t>1427015-001</t>
  </si>
  <si>
    <t>1904009-003</t>
  </si>
  <si>
    <t>1904007-001</t>
  </si>
  <si>
    <t>1345001-015</t>
  </si>
  <si>
    <t>0327001-013</t>
  </si>
  <si>
    <t>0712001-015</t>
  </si>
  <si>
    <t>1103002-001</t>
  </si>
  <si>
    <t>Replacement of 14,629 water meters with radio frequency meters</t>
  </si>
  <si>
    <t>0215001-024</t>
  </si>
  <si>
    <t>1808001-005</t>
  </si>
  <si>
    <t>0323001-004</t>
  </si>
  <si>
    <t>0716001-001</t>
  </si>
  <si>
    <t>1605001-004</t>
  </si>
  <si>
    <t>1420001-004</t>
  </si>
  <si>
    <t>1329001-003</t>
  </si>
  <si>
    <t>1345001-011</t>
  </si>
  <si>
    <t>1511001-007</t>
  </si>
  <si>
    <t>1533001-003</t>
  </si>
  <si>
    <t>1352005-004</t>
  </si>
  <si>
    <t>0713001-006</t>
  </si>
  <si>
    <t>0713001-008</t>
  </si>
  <si>
    <t>1512001-001</t>
  </si>
  <si>
    <t>1410001-002</t>
  </si>
  <si>
    <t>1912001-008</t>
  </si>
  <si>
    <t>1912001-010</t>
  </si>
  <si>
    <t>0803001-001</t>
  </si>
  <si>
    <t>0803001-003</t>
  </si>
  <si>
    <t>1314001-001</t>
  </si>
  <si>
    <t>0809001-001</t>
  </si>
  <si>
    <t>0712001-013</t>
  </si>
  <si>
    <t>1219001-005</t>
  </si>
  <si>
    <t>0324001-002</t>
  </si>
  <si>
    <t>0233001-009</t>
  </si>
  <si>
    <t>1421003-001</t>
  </si>
  <si>
    <t>0220001-001</t>
  </si>
  <si>
    <t>1616001-001</t>
  </si>
  <si>
    <t>*second chance project</t>
  </si>
  <si>
    <t>Construction of a new 50 MGD  Bellville Pump Station, purchase the Virginia Street Pump Station and 60-inch transmission mains, modifications to the Virginia Street Pump Station, and construct flow metering stations</t>
  </si>
  <si>
    <t>Berkeley Township MUA</t>
  </si>
  <si>
    <t>Barnegat Township</t>
  </si>
  <si>
    <t>Replacement of water meters &amp; Back flow preventers</t>
  </si>
  <si>
    <t>Stone Harbor Borough</t>
  </si>
  <si>
    <t>*</t>
  </si>
  <si>
    <t>Lake Glenwood Village</t>
  </si>
  <si>
    <t>Morris</t>
  </si>
  <si>
    <t>Sayreville Borough</t>
  </si>
  <si>
    <t>Middlesex</t>
  </si>
  <si>
    <t>Cape May</t>
  </si>
  <si>
    <t>Berlin Borough</t>
  </si>
  <si>
    <t>Camden</t>
  </si>
  <si>
    <t>Burlington</t>
  </si>
  <si>
    <t>Camden City</t>
  </si>
  <si>
    <t>Newark City</t>
  </si>
  <si>
    <t>Essex</t>
  </si>
  <si>
    <t>Construction of an ozonation facility</t>
  </si>
  <si>
    <t>Replacement of water mains</t>
  </si>
  <si>
    <t>Ocean</t>
  </si>
  <si>
    <t>Trenton City</t>
  </si>
  <si>
    <t>Mercer</t>
  </si>
  <si>
    <t>Colonial Estates</t>
  </si>
  <si>
    <t>Replacement of water mains on South Merrimac Road and New Hampshire Road</t>
  </si>
  <si>
    <t>Arsenic treatment system at the Spring Street Treatment Facility</t>
  </si>
  <si>
    <t>Replacement of Lead Service Lines in schools including child care centers approved by the City of Camden Board of Education</t>
  </si>
  <si>
    <t>Cleaning &amp; Lining of distribution and transmission mains on Cooper, Federal, Arch &amp; Market Streets, Delaware Ave., Riverside &amp; Aquarium Drives</t>
  </si>
  <si>
    <t>Gloucester City</t>
  </si>
  <si>
    <t>Additional treatment on existing well</t>
  </si>
  <si>
    <t>Construction of new storage tank on New Jersey Avenue</t>
  </si>
  <si>
    <t>Middlesex Water Company</t>
  </si>
  <si>
    <t>Hunterdon</t>
  </si>
  <si>
    <t>Replacement of undersized water mains</t>
  </si>
  <si>
    <t>Rehab of 42-inch Steel water main including cleaning &amp; lining</t>
  </si>
  <si>
    <t xml:space="preserve"> A new 0.3 MG storage tank is needed to serve a Brownfield redevelopment area.</t>
  </si>
  <si>
    <t>Upgrade to SCADA</t>
  </si>
  <si>
    <t>Modifications to Well 6 at the Route 532 WTP which includes replacement of pump and motors</t>
  </si>
  <si>
    <t>Freehold Borough</t>
  </si>
  <si>
    <t>Replace and construct two well houses that protect well pumps</t>
  </si>
  <si>
    <t>Mount Olive Township</t>
  </si>
  <si>
    <t>Purchase of water meters to replace existing meters-Phases 2 to 4</t>
  </si>
  <si>
    <t>New Jersey Water Supply Authority</t>
  </si>
  <si>
    <t>Construction of Intake  Pumping Intake Building</t>
  </si>
  <si>
    <t>Rehabilitate well #4</t>
  </si>
  <si>
    <t>Redrilling of well, approximately 450 feet deep</t>
  </si>
  <si>
    <t>Construction of a new surface water treatment plant for reactivated Elbo Pt well</t>
  </si>
  <si>
    <t>Rehabilitate the Borough's two wells</t>
  </si>
  <si>
    <t>Construction of a well house for well#4 w/ associated piping</t>
  </si>
  <si>
    <t>Redevelop well #3; upgrade control system for well #3 &amp; 4, misc improvements to the WTP</t>
  </si>
  <si>
    <t>Construct new transmission mains in the northeast section of the Borough</t>
  </si>
  <si>
    <t>Installation of 2,300 LF of 8 inch water main and appurtances on Hillcrest and Upper Mountain Avenues</t>
  </si>
  <si>
    <t>United Water /Franklin Lakes Twp</t>
  </si>
  <si>
    <t>Construction of about 3,600 LF of 8 inch water main in the vicinity of Birch Road which currently has private wells</t>
  </si>
  <si>
    <t>Woodland Park Borough</t>
  </si>
  <si>
    <t>Extension of water mains to service homes that are on private wells</t>
  </si>
  <si>
    <t>E</t>
  </si>
  <si>
    <t>Towne Centre - Passaic</t>
  </si>
  <si>
    <t>Rahway Water Treatment Plant Filter System Upgrade to membrane filtration</t>
  </si>
  <si>
    <t>Water Main replacement on Nicholson Road</t>
  </si>
  <si>
    <t>Water Main replacement on Brown Street, E. Brown Street, Sparks Avenue</t>
  </si>
  <si>
    <t>Water Main replacement on Baynes Avenue</t>
  </si>
  <si>
    <t>Water Main replacement on Park Avenue</t>
  </si>
  <si>
    <t>Water Main replacement on Market Street</t>
  </si>
  <si>
    <t>Water Main replacement on Johnson Blvd.</t>
  </si>
  <si>
    <t>Water Main replacement on Monmouth Street</t>
  </si>
  <si>
    <t>Replacement of a water treatment plant</t>
  </si>
  <si>
    <t>New Wycoff Mills Water Storage Tank with transmission mains</t>
  </si>
  <si>
    <t>Atlantic</t>
  </si>
  <si>
    <t>Pennsville Township</t>
  </si>
  <si>
    <t>Salem</t>
  </si>
  <si>
    <t>Wanaque Borough</t>
  </si>
  <si>
    <t>Netcong Borough</t>
  </si>
  <si>
    <t>Franklin Township</t>
  </si>
  <si>
    <t>Somerset</t>
  </si>
  <si>
    <t>Monmouth</t>
  </si>
  <si>
    <t>NJ City University/Jersey City</t>
  </si>
  <si>
    <t>Slip line 16,000 LF unlined cast iron 16" pipe in High Mountain in Haledon and North Haledon w/ smaller diameter pipe</t>
  </si>
  <si>
    <t>Replace existing booster station at former filter plant with new booster station at Morley and High Mountain in North Haledon</t>
  </si>
  <si>
    <t>Water Main replacement on Hudson Street</t>
  </si>
  <si>
    <t>Water Main replacement on Water Street</t>
  </si>
  <si>
    <t>Water Main replacement on Jersey Avenue</t>
  </si>
  <si>
    <t>Water Main replacement on Broadway &amp; Koehler Streets</t>
  </si>
  <si>
    <t xml:space="preserve">Cleaning &amp; Lining of water mains-Central bussiness District </t>
  </si>
  <si>
    <t>Towne Centre - Garfield</t>
  </si>
  <si>
    <t>Construction of water mains for a brownfield redevelopment project - Towne Centre</t>
  </si>
  <si>
    <t>Water main extension along Egg Harbor Road, and Eighth Street to create loops and eliminate dead ends</t>
  </si>
  <si>
    <t>Replacement of water mains on Central Ave., Golf Dr., &amp; 12th Street.</t>
  </si>
  <si>
    <t>Seaside Park Borough</t>
  </si>
  <si>
    <t>Construct 80,000 gallon backwash tank and re-line existing lagoons</t>
  </si>
  <si>
    <t>New 1.0 MG finished water storage tank</t>
  </si>
  <si>
    <t>Towne Centre - Cliffside Park</t>
  </si>
  <si>
    <t>Cleaning &amp; Lining of various water main sections</t>
  </si>
  <si>
    <t>Replace existing 24,000 gallon elevated storage tank to prevent freezing and leakage</t>
  </si>
  <si>
    <t>Replace existing underground hydro-pneumatic tank with ground level storage tank</t>
  </si>
  <si>
    <t>Install new meters and water conservation devices at Collier Services Bldgs</t>
  </si>
  <si>
    <t>SYSTEM NAME</t>
  </si>
  <si>
    <t>PROJECT NUMBER</t>
  </si>
  <si>
    <t>BUILDING COST</t>
  </si>
  <si>
    <t>SUPPORT COST</t>
  </si>
  <si>
    <t>Rosemont Water Company</t>
  </si>
  <si>
    <t xml:space="preserve">Cleaning &amp; Lining of mains on Grant Ave., Cleveland Ave., &amp; Hamilton Street </t>
  </si>
  <si>
    <t>Collier Services</t>
  </si>
  <si>
    <t>Replace existing hypochlorination and water softener systems with new hypochlorination and iron removal systems; construct new well/treatment house with security features; replace auxiliary power and redevelop existing 25 gpm well.</t>
  </si>
  <si>
    <t>Replacement of a WTP</t>
  </si>
  <si>
    <t>Phillipsburg Redevelopment Authority/Aqua NJ - Phillipsburg</t>
  </si>
  <si>
    <t>Installation of 5,300 LF of 8 and 12-inch water mains for a brownfield site</t>
  </si>
  <si>
    <t>Modifications to the aeration, clarification, chemical treatment, filtration processes, equipment controls and new generator</t>
  </si>
  <si>
    <t>NJ American Water Co.-Coastal North System</t>
  </si>
  <si>
    <t>Install chemical feed, safety upgrades and replace the ramp and piping at the well/treatment facility</t>
  </si>
  <si>
    <t>Green Briar Residential Home</t>
  </si>
  <si>
    <t>Replacement of 56,000 LF of 6 and 8-inch mains-Twin Hills</t>
  </si>
  <si>
    <t>Replacement of 1,350 LF of antiquated water mains on Forest Avenue</t>
  </si>
  <si>
    <t>Replacement of 6-inch and 10-inch water main with appurtenances</t>
  </si>
  <si>
    <t>Alpha Borough</t>
  </si>
  <si>
    <t xml:space="preserve">Replace 1,000 LF of water main and a pressure reducing valve </t>
  </si>
  <si>
    <t>Replacement of 1,000 LF of water mains on Cliffside, Toboggan &amp; Lakeshore</t>
  </si>
  <si>
    <t>Rehabilitate .25 MG Water Street  storage tank</t>
  </si>
  <si>
    <t>Wallington Borough</t>
  </si>
  <si>
    <t>Replacement of 6-inch mains with 8-inch mains</t>
  </si>
  <si>
    <t xml:space="preserve">Replace existing water main crossing on Cliffwood Avenue/NJGSP overpass with a new water main </t>
  </si>
  <si>
    <t>Morris-Delair WTP improvements - Phase II - Upgrade plant SCADA system, replace existing sludge pumps, install safety guards, self closing gates at work platforms, new booster pumps and four new wells</t>
  </si>
  <si>
    <t>Egg Harbor City</t>
  </si>
  <si>
    <t>Construct a 48 inch by-pass main and rehabilitate the single 70+ yr old 74 inch aqueduct</t>
  </si>
  <si>
    <t>Cleaning and lining of water mains, upgrading 4 inch mains to 6 &amp; 8 inch mains, replace old fire hydrants</t>
  </si>
  <si>
    <t>Replacement of 12,000 Lead service lines</t>
  </si>
  <si>
    <t>Cleaning and lining of approximately 57,000 feet of various transmission mains ranging in size between 16 to 36 inches in diameter</t>
  </si>
  <si>
    <t>BULDING COST</t>
  </si>
  <si>
    <t>TOTAL LOAN AMOUNT</t>
  </si>
  <si>
    <t>FUND LOAN</t>
  </si>
  <si>
    <t>TRUST LOAN</t>
  </si>
  <si>
    <t>Supplemental:</t>
  </si>
  <si>
    <t>PRINCIPAL FORGIVENESS (FUND LOAN)</t>
  </si>
  <si>
    <t>BOLDFACE:  Part of Smart Growth Package</t>
  </si>
  <si>
    <t>3 Projects</t>
  </si>
  <si>
    <t>Green Project Reserves*:</t>
  </si>
  <si>
    <t>Ranking Categories</t>
  </si>
  <si>
    <t>D</t>
  </si>
  <si>
    <t>EST. STATE. CERT. DATE (yymmdd)</t>
  </si>
  <si>
    <t>0714001-012</t>
  </si>
  <si>
    <t>1605002-014</t>
  </si>
  <si>
    <t>1912001-009</t>
  </si>
  <si>
    <t>Add radium removal treatment at existing wells # 3, 7 &amp; 9 in accordance with ACO</t>
  </si>
  <si>
    <t>0436007-007</t>
  </si>
  <si>
    <t>1613001-013</t>
  </si>
  <si>
    <t>1103001-005</t>
  </si>
  <si>
    <t>0701001-004</t>
  </si>
  <si>
    <t>0701001-003</t>
  </si>
  <si>
    <t>Monroe Township</t>
  </si>
  <si>
    <t>Installation of WRT treatment to remove radionuclides at wells # 17 &amp; 19 WTP to address NOV</t>
  </si>
  <si>
    <t>1213002-001</t>
  </si>
  <si>
    <t>0436007-006</t>
  </si>
  <si>
    <t>1918004-003</t>
  </si>
  <si>
    <t>Pemberton Township</t>
  </si>
  <si>
    <t xml:space="preserve"> installation of generator, iron treatment, pump, wellhouse and fence at well #12 in accordance with ACO</t>
  </si>
  <si>
    <t>0329004-002</t>
  </si>
  <si>
    <t>Installation of radium treatment on well # 11  in accordance with ACO</t>
  </si>
  <si>
    <t>0329004-004</t>
  </si>
  <si>
    <t>0613004-001</t>
  </si>
  <si>
    <t>Installation of 4,500 LF of water main to connect with NJAWCo to resolve a contaminated source issue in accordance with ACO</t>
  </si>
  <si>
    <t>0108021-002</t>
  </si>
  <si>
    <t>Backwash, chlorination system &amp; sludge lagoon upgrades at Pequannock WTP</t>
  </si>
  <si>
    <t>0714001-016</t>
  </si>
  <si>
    <t>0248001-009</t>
  </si>
  <si>
    <t>Upgrade transmission mains to gravity feed 260A Zone to 360 Zone</t>
  </si>
  <si>
    <t>0714001-017</t>
  </si>
  <si>
    <t>0408001-004</t>
  </si>
  <si>
    <t>0408001-006</t>
  </si>
  <si>
    <t>Installation of solar  system at offices and at WTP</t>
  </si>
  <si>
    <t>0102001-005</t>
  </si>
  <si>
    <t>Aqua NJ-Eastern</t>
  </si>
  <si>
    <t>Replacement of 4,340 LF of water main  with 8" main on Amherst St</t>
  </si>
  <si>
    <t>1505002-001</t>
  </si>
  <si>
    <t>1613001-022</t>
  </si>
  <si>
    <t>1613001-020</t>
  </si>
  <si>
    <t>1613001-016</t>
  </si>
  <si>
    <t>1613001-014</t>
  </si>
  <si>
    <t>1613001-012</t>
  </si>
  <si>
    <t>0714001-013</t>
  </si>
  <si>
    <t>0714001-001</t>
  </si>
  <si>
    <t>0408001-015</t>
  </si>
  <si>
    <t>0408001-016</t>
  </si>
  <si>
    <t>0107001-002</t>
  </si>
  <si>
    <t>1613001-006</t>
  </si>
  <si>
    <t>1613001-009</t>
  </si>
  <si>
    <t>0714001-015</t>
  </si>
  <si>
    <t>0714001-009</t>
  </si>
  <si>
    <t>0714001-008</t>
  </si>
  <si>
    <t>0714001-002</t>
  </si>
  <si>
    <t>0408001-020</t>
  </si>
  <si>
    <t>0408001-013</t>
  </si>
  <si>
    <t>0408001-014</t>
  </si>
  <si>
    <t>0601001-005</t>
  </si>
  <si>
    <t>Northwest Hammonton Water Main Extension for contaminated private wells</t>
  </si>
  <si>
    <t>0113001-004</t>
  </si>
  <si>
    <t>1214001-004</t>
  </si>
  <si>
    <t>6,800 LF of water main to connect to Monroe Twp MUA for Capacity Development</t>
  </si>
  <si>
    <t>0811003-002</t>
  </si>
  <si>
    <t>1613001-019</t>
  </si>
  <si>
    <t>0714001-007</t>
  </si>
  <si>
    <t>0408001-018</t>
  </si>
  <si>
    <t>Aqua NJ - Northern</t>
  </si>
  <si>
    <t>Replacement of 2,250 LF of  6 &amp; 8" water main on Ohio Ave</t>
  </si>
  <si>
    <t>2119001-007</t>
  </si>
  <si>
    <t>1518005-001</t>
  </si>
  <si>
    <t>1527001-002</t>
  </si>
  <si>
    <t>1605002-018</t>
  </si>
  <si>
    <t>0712001-005</t>
  </si>
  <si>
    <t>0233001-006</t>
  </si>
  <si>
    <t>1613001-021</t>
  </si>
  <si>
    <t>1613001-018</t>
  </si>
  <si>
    <t>0714001-011</t>
  </si>
  <si>
    <t>0107001-001</t>
  </si>
  <si>
    <t>Replace 14,500 LF of undersized water mains with 6-inch - Phase 3</t>
  </si>
  <si>
    <t>1517001-011</t>
  </si>
  <si>
    <t>Aqua NJ - Southern</t>
  </si>
  <si>
    <t>Replacement of 6,310 LF of water main on Lakeview Ave, Central and Clifton Ave and Haines, Hamilton and Prospect St</t>
  </si>
  <si>
    <t>0415002-007</t>
  </si>
  <si>
    <t>1518005-002</t>
  </si>
  <si>
    <t>1603001-007</t>
  </si>
  <si>
    <t>1603001-006</t>
  </si>
  <si>
    <t>1505004-003</t>
  </si>
  <si>
    <t>1506001-002</t>
  </si>
  <si>
    <t>Replacement of aerator at the West Side WTP</t>
  </si>
  <si>
    <t>0412001-002</t>
  </si>
  <si>
    <t>0428002-001</t>
  </si>
  <si>
    <t>Replace media, underdrain and access hatch for pressure filters at WTP</t>
  </si>
  <si>
    <t>0821001-001</t>
  </si>
  <si>
    <t>1428001-002</t>
  </si>
  <si>
    <t>1921001-001</t>
  </si>
  <si>
    <t>1505355-001</t>
  </si>
  <si>
    <t>0604001-004</t>
  </si>
  <si>
    <t>1605002-019</t>
  </si>
  <si>
    <t>1605002-017</t>
  </si>
  <si>
    <t>1605002-015</t>
  </si>
  <si>
    <t>0714001-010</t>
  </si>
  <si>
    <t>Installation of 8,600 LF of 24" &amp; 30" transmission main for looping</t>
  </si>
  <si>
    <t>0906001-006</t>
  </si>
  <si>
    <t>Redevelopment of Brownfield site to the west of the New Jersey City University main campus that includes installation of 6,8 and 12-inch Ductile Iron Pipes</t>
  </si>
  <si>
    <t>0906001-005</t>
  </si>
  <si>
    <t>0901001-004</t>
  </si>
  <si>
    <t>Southeast Monmouth MUA</t>
  </si>
  <si>
    <t>Improvements to chemical storage system, recycle lagoon sytem and a new 2 MG ground level tank at Manasquan WTP</t>
  </si>
  <si>
    <t>1352005-005</t>
  </si>
  <si>
    <t>0248001-004</t>
  </si>
  <si>
    <t>0248001-003</t>
  </si>
  <si>
    <t>0248001-002</t>
  </si>
  <si>
    <t>0248001-001</t>
  </si>
  <si>
    <t>0904001-005</t>
  </si>
  <si>
    <t>0904001-004</t>
  </si>
  <si>
    <t>0904001-001</t>
  </si>
  <si>
    <t>0435003-001</t>
  </si>
  <si>
    <t>0614003-009</t>
  </si>
  <si>
    <t>0614003-007</t>
  </si>
  <si>
    <t>0614003-008</t>
  </si>
  <si>
    <t>1518005-003</t>
  </si>
  <si>
    <t>2013001-007</t>
  </si>
  <si>
    <t>1505004-004</t>
  </si>
  <si>
    <t>0414001-013</t>
  </si>
  <si>
    <t>0414001-002</t>
  </si>
  <si>
    <t>0414001-003</t>
  </si>
  <si>
    <t>0414001-004</t>
  </si>
  <si>
    <t>0414001-005</t>
  </si>
  <si>
    <t>0414001-006</t>
  </si>
  <si>
    <t>0414001-007</t>
  </si>
  <si>
    <t>0414001-008</t>
  </si>
  <si>
    <t>0414001-009</t>
  </si>
  <si>
    <t>0414001-010</t>
  </si>
  <si>
    <t>0414001-011</t>
  </si>
  <si>
    <t>0414001-012</t>
  </si>
  <si>
    <t>0113001-003</t>
  </si>
  <si>
    <t>0113001-002</t>
  </si>
  <si>
    <t>0113001-001</t>
  </si>
  <si>
    <t>0436007-003</t>
  </si>
  <si>
    <t>0405001-005</t>
  </si>
  <si>
    <t>1104001-003</t>
  </si>
  <si>
    <t>Upgrading the post chlorine tank, filter media, filters and high service pumps</t>
  </si>
  <si>
    <t>1104001-005</t>
  </si>
  <si>
    <t>0812001-001</t>
  </si>
  <si>
    <t>1415001-001</t>
  </si>
  <si>
    <t>1605002-020</t>
  </si>
  <si>
    <t>1605002-023</t>
  </si>
  <si>
    <t>1111001-008</t>
  </si>
  <si>
    <t>1506001-003</t>
  </si>
  <si>
    <t>Replacement of 1,950 LF with 12-inch water main-North Hackensack Acres</t>
  </si>
  <si>
    <t>0907001-001</t>
  </si>
  <si>
    <t>0717001-005</t>
  </si>
  <si>
    <t>Hamilton Township MUA</t>
  </si>
  <si>
    <t>Bloomfield Township</t>
  </si>
  <si>
    <t>Cleaning and Lining of water mains</t>
  </si>
  <si>
    <t>Lyndhurst Township</t>
  </si>
  <si>
    <t>Cleaning and lining of water mains, replacement of fire hydrants, gate valves and valve boxes in the Borough</t>
  </si>
  <si>
    <t>Emergency interconnection upgrade between PVWC and United Water that supply water to the Borough of Lodi</t>
  </si>
  <si>
    <t>Installation of security measures in water system: Hatch Blue Guardian system to monitor WQ, lightning strike protection, surveillance cameras, wind turbine and solar panels</t>
  </si>
  <si>
    <t>Installation of emergency generators w/ controls &amp; instrumentation at 3 booster pump stations</t>
  </si>
  <si>
    <t>Install new water mains to existing homes  and commercial establishments. New mains are approx. 10,000 LF of 8, 10 and 12 inch ductile iron cement</t>
  </si>
  <si>
    <t>Berkeley Township/MUA</t>
  </si>
  <si>
    <t>Extension of water mains to serve existing homes on private wells in the Manitou Park Section of the Township</t>
  </si>
  <si>
    <t>Interconnection on Campgaw &amp; Pulis Avenues</t>
  </si>
  <si>
    <t>Island Heights Borough</t>
  </si>
  <si>
    <t>Install new well and construct associated treatment facilities, SCADA system, generator &amp; mains</t>
  </si>
  <si>
    <t>Sussex</t>
  </si>
  <si>
    <t>Passaic</t>
  </si>
  <si>
    <t>Brooklawn Borough</t>
  </si>
  <si>
    <t>Mine Hill Township</t>
  </si>
  <si>
    <t>Bellmawr Borough</t>
  </si>
  <si>
    <t>Ancillary Improvements to the Old Manhattan Water Treatment Facility</t>
  </si>
  <si>
    <t>NJ American Water Co.-Little Falls</t>
  </si>
  <si>
    <t>Brick Township MUA</t>
  </si>
  <si>
    <t>Replace gaseous chlorine with sodium hypochlorite as part of overall chemical upgrades to WTP</t>
  </si>
  <si>
    <t>Replace approximately 200 large antiquated valves</t>
  </si>
  <si>
    <t>Installation of 2200 LF of 12-inch main to connect Eastside Pumping station to Paterson's downtown area</t>
  </si>
  <si>
    <t>Replacement of 2,900 LF of water mains on Rte 54</t>
  </si>
  <si>
    <t>Replacement of Canoe Brook Treatment Plant</t>
  </si>
  <si>
    <t>Replacement of Prospect Park storage tank</t>
  </si>
  <si>
    <t>Rehabilitation of 1.5 MG storage tank</t>
  </si>
  <si>
    <t>Removal and replacement 1,500 LFof 6-inch water mains; looping of dead end water mains on Crescent Blvd., Browning Lane, Hannivig Ave., &amp; Broadway</t>
  </si>
  <si>
    <t>Pemberton Borough</t>
  </si>
  <si>
    <t>Replacement of undersized and antiquated water mains on Hough and Handover Streets</t>
  </si>
  <si>
    <t>Replacement of ozone generators at Swimming River WTP</t>
  </si>
  <si>
    <t>Pompton Lakes MUA</t>
  </si>
  <si>
    <t>Replacement of gas chlorination system with solid tablet chlorination system</t>
  </si>
  <si>
    <t>Ringwood Borough</t>
  </si>
  <si>
    <t>Installation of chlorination station, automatic controls &amp; protection of pipe</t>
  </si>
  <si>
    <t>Plausha Park Water Co</t>
  </si>
  <si>
    <t>Willingboro MUA</t>
  </si>
  <si>
    <t>Extension of 12 inch water main to the Medical Center</t>
  </si>
  <si>
    <t>Replacement of inoperable valves &amp; hydrants</t>
  </si>
  <si>
    <t>Byram Twp Homeowners Assoc</t>
  </si>
  <si>
    <t>Installation of a back up Wanaque interconnection line</t>
  </si>
  <si>
    <t>Upgrade the interconnection with United WC</t>
  </si>
  <si>
    <t>Construction of a 48-inch, 30,000 LF of finished water supply Transmission main from Carl J Olsen WTP to intersect Tices Lane and Old Bridge Turnpike in East Brunswick</t>
  </si>
  <si>
    <t>Milltown Borough</t>
  </si>
  <si>
    <t>Replace distribution system and associated appurtenances including hydrants within the Collier Services property</t>
  </si>
  <si>
    <t>Rehabilitate and/or replace existing distribution mains</t>
  </si>
  <si>
    <t>Construction of an emergency interconnection with NJAWCo comprising of 33,000 LF of 12, 16 and 24 inches of transmission main</t>
  </si>
  <si>
    <t>Redevelop Glenfield Wells</t>
  </si>
  <si>
    <t>Replacement of water meters</t>
  </si>
  <si>
    <t>Construction of a new water storage tank</t>
  </si>
  <si>
    <t>Rehab of Braidburn wells #1 &amp; #2; Canoe Brook wells #2, #3 &amp; #4</t>
  </si>
  <si>
    <t>Mount Laurel Township MUA</t>
  </si>
  <si>
    <t>East Greenwich Township</t>
  </si>
  <si>
    <t>Replacement of the Botany Street pump station. Expansion of the SCADA system</t>
  </si>
  <si>
    <t>Atlantic City MUA</t>
  </si>
  <si>
    <t>Construction of mains (Rte 17, Grant &amp; Airmount)</t>
  </si>
  <si>
    <t>Replacement of mains (Carol &amp; Maple)</t>
  </si>
  <si>
    <t>Construction of mains (Rte 17, Snyder &amp; Airmount)</t>
  </si>
  <si>
    <t>Construction of mains (Lakeview &amp; Airmount)</t>
  </si>
  <si>
    <t>Hammonton Town</t>
  </si>
  <si>
    <t>Westville Borough</t>
  </si>
  <si>
    <t>NJ American Water Co.-Short Hills</t>
  </si>
  <si>
    <t>Dover Town</t>
  </si>
  <si>
    <t>36 inch valve replacement at Madison Hill  Road</t>
  </si>
  <si>
    <t>Catateret Borough</t>
  </si>
  <si>
    <t>Installation of 6-inch main to serve waterfront park in Cateret</t>
  </si>
  <si>
    <t>Replacement of two large valves</t>
  </si>
  <si>
    <t>Wayne Township</t>
  </si>
  <si>
    <t>Replacement of 2400 LF of 8-inch water main and 2000 LF of 12-inch water main -Farmingdale Area</t>
  </si>
  <si>
    <t>East Brunswick Twp</t>
  </si>
  <si>
    <t>MIddlesex</t>
  </si>
  <si>
    <t>Replacement of undersized water mains on Wilmot, Harrison and various streets</t>
  </si>
  <si>
    <t>Clean and line water mains in several sections of the Borough</t>
  </si>
  <si>
    <t>Rehabilitate existing unlined cast iron water mains in several areas of Sayreville</t>
  </si>
  <si>
    <t>Construct new water main along Washington Road</t>
  </si>
  <si>
    <t>Replacement of 1,460 LF of 8 and 12-inch water main</t>
  </si>
  <si>
    <t>Replacement of lead service Lines - Phase III</t>
  </si>
  <si>
    <t>Install 16 inch water main to connect existing Township water mains located both sides of Route 1 to complete a service loop</t>
  </si>
  <si>
    <t>Replacement of 4 miles of 24 inch water main from the North Brunswick Twp Treatment plant to Finnegan's Lane</t>
  </si>
  <si>
    <t>Replacement of 2,350 LF of 8 inch water mains on Excelsior and Thalia Streets and Sioux Road</t>
  </si>
  <si>
    <t>Replacement of 1,500 LF of main on Lansberry Dr and LaVeer Rd</t>
  </si>
  <si>
    <t>Montville Township</t>
  </si>
  <si>
    <t>Installation of 880 LF of 8 inch water main and a pressure reducing faciity to provide a secondary supply to the Pine Brook Road service area</t>
  </si>
  <si>
    <t>Replacement of North Central Ave water main</t>
  </si>
  <si>
    <t>Saddle Brook Township</t>
  </si>
  <si>
    <t>Construction of 1,200 LF of 8-inch water mains</t>
  </si>
  <si>
    <t>Parsippany Troy Hills Township</t>
  </si>
  <si>
    <t>Rehab of High Service Transmission Main in Middletown</t>
  </si>
  <si>
    <t>East End Transmission Main Replacement</t>
  </si>
  <si>
    <t>Upgrade residual treatment process to include belt thickners</t>
  </si>
  <si>
    <t>Rehabilitation of Ford Wellfield treatment, pumps &amp; motors, electrical, SCADA and transmission mains</t>
  </si>
  <si>
    <t>Manchester Utilities Authority</t>
  </si>
  <si>
    <t>Rehabilitation of 235,000 gallon storage tank</t>
  </si>
  <si>
    <t>Construction of two new wells</t>
  </si>
  <si>
    <t>Upper Deerfield Twp</t>
  </si>
  <si>
    <t>Addition of radium treatment at Well 9 to resolve MCL exceedance</t>
  </si>
  <si>
    <t>Construct new well #3</t>
  </si>
  <si>
    <t>Construction of a 6 MG baffled clearwell and rehab of an existing clearwell to include baffles</t>
  </si>
  <si>
    <t>Rehabilitate the North Camden pump station</t>
  </si>
  <si>
    <t>Ridgewood Village</t>
  </si>
  <si>
    <t>Bergen</t>
  </si>
  <si>
    <t>Cumberland</t>
  </si>
  <si>
    <t>Orange City</t>
  </si>
  <si>
    <t>Waterford Township MUA</t>
  </si>
  <si>
    <t>Beachwood Borough</t>
  </si>
  <si>
    <t>Mahwah Township</t>
  </si>
  <si>
    <t>New water mains for Maximum Contaminant Level violations: Jackson Rd., Third St., Gardens Ave., Carolyn Ave., Murray Hill Dr., Denver Ave., Clifford Ave.</t>
  </si>
  <si>
    <t>Replace water meters</t>
  </si>
  <si>
    <t>A 12 inch water main needs to be tied in at Park Drive and White Horse Pike</t>
  </si>
  <si>
    <t>Haddonfield Borough</t>
  </si>
  <si>
    <t>Replacement of water main on Tanner &amp; Woodlane with 8 inch</t>
  </si>
  <si>
    <t>Abandonment of Cannonball Rd main and installation of insertion valves throughout system</t>
  </si>
  <si>
    <t>The Cable Avenue water main replacement includes replacing 4, 6 and 8 inch water mains with 3,500 LF of 8 inch main</t>
  </si>
  <si>
    <t>Aberdeen Township</t>
  </si>
  <si>
    <t>Install two water utility crossing of Route 35 to improve the capability of the existing water distribution system</t>
  </si>
  <si>
    <t>Replace deteriorated water main from Route 35/Long Neck crossing to and along County Road  to improve the system's reliability, pressure and fire protection</t>
  </si>
  <si>
    <t>Replacement of approximately 6,000 feet of water main and services on Ringwood Avenue</t>
  </si>
  <si>
    <t>Replacement of 14 6-inch line valves, 12 hydrants and 11 services</t>
  </si>
  <si>
    <t>Richard Stockton College of NJ</t>
  </si>
  <si>
    <t>Installation of solar power at water treatment plant</t>
  </si>
  <si>
    <t>Replacement of surface water intake facilities on the Passaic River</t>
  </si>
  <si>
    <t>NJ American Water Co.-Elizabethtown</t>
  </si>
  <si>
    <t>Hummocks Tank Painting</t>
  </si>
  <si>
    <t>Short Hills Tank Painting</t>
  </si>
  <si>
    <t>Construct 12-inch and 16-inch pipe to connect the existing Higgins Road water storage tank to the existing Rt 516 ground water storage tank and rehabilitate tanks</t>
  </si>
  <si>
    <t>Repainting of 1 MG water storage tank</t>
  </si>
  <si>
    <t>http://www.nj.gov/dep/watersupply/dws_loans.html</t>
  </si>
  <si>
    <t>SFY2012 DWSRF Funded Projects (May 2012)</t>
  </si>
  <si>
    <t>1514002-002/006-010-1</t>
  </si>
  <si>
    <t>New Storage Tank, rehabilitation to WTP, well #17, water mains, well #4 pump and motor and administration building</t>
  </si>
  <si>
    <t>Standard:</t>
  </si>
  <si>
    <t>Phase II improvements replacing water mains on Hwy no. 35</t>
  </si>
  <si>
    <t>Installation of 5,000 LF of 12 inch main to interconnect Tinc Farm  and Goldmine; interconnect Lynnwood System within Mount Olive Township</t>
  </si>
  <si>
    <t>33 Projects</t>
  </si>
  <si>
    <t>7 Projects</t>
  </si>
  <si>
    <t>1 Project</t>
  </si>
  <si>
    <t>44 Total Projects</t>
  </si>
  <si>
    <t>*Green project noted above is a categorical eligible project and under the energy efficiency category</t>
  </si>
  <si>
    <t>DWSRF Project Priority Comprehensive List</t>
  </si>
  <si>
    <t>Proposed Master FFY2012/SFY2013 Project Priority List</t>
  </si>
  <si>
    <t>140430</t>
  </si>
  <si>
    <t>North Shore Water Association</t>
  </si>
  <si>
    <t>1904004-001</t>
  </si>
  <si>
    <t>Treatment for radium removal for well #14</t>
  </si>
  <si>
    <t>0614003-010</t>
  </si>
  <si>
    <t>130430</t>
  </si>
  <si>
    <t>Installation of radium removal treatment at wells #5 and 7</t>
  </si>
  <si>
    <t>0113001-005</t>
  </si>
  <si>
    <t>130430*</t>
  </si>
  <si>
    <t>Cleaning &amp; lining of 58,000 LF of 6, 8 &amp; 12-inch water mains</t>
  </si>
  <si>
    <t>Rehabilitation of existing WTP including (1) repainting waste washwater storage, surge tank and filter gallery; prevention of stagnation at the Balancing Reservoir (2) Install permanent centrifuge in the existing Residuals Treatment Facility (3) Provide S</t>
  </si>
  <si>
    <t>Improvements to gravity feed raw water to WTP to save on energy costs</t>
  </si>
  <si>
    <t>0906001-008</t>
  </si>
  <si>
    <t>Clean &amp; Line 30,000 LF of 6, 8, 10 and 12"  and 6,000 LF of 36 " main including the replacement of 1,800 LF of 8" main</t>
  </si>
  <si>
    <t>0906001-007</t>
  </si>
  <si>
    <t>1517001-013</t>
  </si>
  <si>
    <t>Replace mains, valves &amp; hydrants. Install pressure reducing and insertion valves. Rehabilitate pipe at stream crossing</t>
  </si>
  <si>
    <t>1603001-011</t>
  </si>
  <si>
    <t>Rehabilitation of four storage tanks-Beach Haven Terrace, Brant Beach,  Holgate &amp; Pehala Park</t>
  </si>
  <si>
    <t>1517001-012</t>
  </si>
  <si>
    <t>Replacement of 5,900 LF of water main on Lakeside, East Blenheim, Haines, Lake &amp; Church, etc</t>
  </si>
  <si>
    <t>0415002-008</t>
  </si>
  <si>
    <t xml:space="preserve">Rehabilitate Central Avenue Storage Tank </t>
  </si>
  <si>
    <t>Rehabilitate High Service reservoir including security improvements</t>
  </si>
  <si>
    <t>1603001-012</t>
  </si>
  <si>
    <t>Replacement of 4,300 LF of AC mains in Hornblower Rd area</t>
  </si>
  <si>
    <t>1520001-004</t>
  </si>
  <si>
    <t>Fountainhead Properties, Inc.</t>
  </si>
  <si>
    <t>Improvement to WTP including chemical feel, building, hydropneumatic tank, controls &amp; auxiliary power</t>
  </si>
  <si>
    <t>1511013-001</t>
  </si>
  <si>
    <t>Replacement of 1,600 LF of water main on Charles Blvd</t>
  </si>
  <si>
    <t>1530004-017</t>
  </si>
  <si>
    <t>Ventnor City</t>
  </si>
  <si>
    <t xml:space="preserve">Clean and line 8 and 14" water mains </t>
  </si>
  <si>
    <t>0122001-001</t>
  </si>
  <si>
    <t>Evesham MUA</t>
  </si>
  <si>
    <t>Upgrades to WTP for wells # 13 and 14 including iron removal</t>
  </si>
  <si>
    <t>0313001-001</t>
  </si>
  <si>
    <t>West Milford MUA-Olde Milford System</t>
  </si>
  <si>
    <t>Wells #1,6 &amp; 7 WTP upgrades</t>
  </si>
  <si>
    <t>1615016-001</t>
  </si>
  <si>
    <t>West Milford MUA-Bald Eagle System</t>
  </si>
  <si>
    <t>Concorde &amp; Quincy WTP upgrades</t>
  </si>
  <si>
    <t>1615018-001</t>
  </si>
  <si>
    <t>West Milford MUA-Awosting System</t>
  </si>
  <si>
    <t>Well #1 WTP upgrades</t>
  </si>
  <si>
    <t>1615012-001</t>
  </si>
  <si>
    <t>West Milford MUA-Greenbrook Estates System</t>
  </si>
  <si>
    <t>Well #28 WTP Upgrades</t>
  </si>
  <si>
    <t>1615002-001</t>
  </si>
  <si>
    <t>West Milford MUA-Birch Hill System</t>
  </si>
  <si>
    <t>Moore Rd WTP upgrades</t>
  </si>
  <si>
    <t>1615001-001</t>
  </si>
  <si>
    <t>West Milford MUA-Parkway System</t>
  </si>
  <si>
    <t>Well #6 WTP Upgrades</t>
  </si>
  <si>
    <t>1615006-001</t>
  </si>
  <si>
    <t>Loop system with 400 LF of water main with replacement of water meters</t>
  </si>
  <si>
    <t>1511013-002</t>
  </si>
  <si>
    <t>Demolition of inoperational structures and building, security &amp; SCADA improvements at old filter plant.</t>
  </si>
  <si>
    <t>1603001-013</t>
  </si>
  <si>
    <t>Merchantville-Pennsauken</t>
  </si>
  <si>
    <t>Rehabilitation of 3.0 MG Park Ave Storage Tank</t>
  </si>
  <si>
    <t>0424001-007</t>
  </si>
  <si>
    <t>Clayton Borough</t>
  </si>
  <si>
    <t>Rehabilitation of East Chestnut St and North Delsea Dr storage tanks</t>
  </si>
  <si>
    <t>0801001-002</t>
  </si>
  <si>
    <t>Flemington Boro</t>
  </si>
  <si>
    <t>Construction of production well #5R with pump, valving, meters, building, generator and solar panels</t>
  </si>
  <si>
    <t>1009001-006</t>
  </si>
  <si>
    <t>Construction of production well #7R with pump, valving, meters, building, generator and solar panels</t>
  </si>
  <si>
    <t>1009001-007</t>
  </si>
  <si>
    <t>Replace Fire Hydrants</t>
  </si>
  <si>
    <t>1615016-004</t>
  </si>
  <si>
    <t>1615018-004</t>
  </si>
  <si>
    <t>West Milford MUA-Crescent Park System</t>
  </si>
  <si>
    <t>1615014-002</t>
  </si>
  <si>
    <t>1615012-004</t>
  </si>
  <si>
    <t>1615002-003</t>
  </si>
  <si>
    <t>1615001-004</t>
  </si>
  <si>
    <t>1615006-004</t>
  </si>
  <si>
    <t>Replacement of 2,400 LF of water mains</t>
  </si>
  <si>
    <t>1904004-002</t>
  </si>
  <si>
    <t>Structural improvement at the Middlesex storage tank</t>
  </si>
  <si>
    <t>1329001-005</t>
  </si>
  <si>
    <t>Construction of a new .75 MG storage tank</t>
  </si>
  <si>
    <t>0801001-001</t>
  </si>
  <si>
    <t>Millville City</t>
  </si>
  <si>
    <t>Treatment, pumping and building for new well #18</t>
  </si>
  <si>
    <t>0610001-002</t>
  </si>
  <si>
    <t>Installation of wells #1B and 1C</t>
  </si>
  <si>
    <t>1009001-008</t>
  </si>
  <si>
    <t>Improvements to Autumn Lane pump station</t>
  </si>
  <si>
    <t>Construction of test well at Crestmont Terrace</t>
  </si>
  <si>
    <t>Rehabilitation of well #6</t>
  </si>
  <si>
    <t>Installation of storage tank</t>
  </si>
  <si>
    <t>1904004-003</t>
  </si>
  <si>
    <t>East Windsor MUA</t>
  </si>
  <si>
    <t>Installation of solar panels at 2 facilities</t>
  </si>
  <si>
    <t>1101002-004</t>
  </si>
  <si>
    <t>Replace Generator</t>
  </si>
  <si>
    <t>1615016-002</t>
  </si>
  <si>
    <t>Hampton Borough</t>
  </si>
  <si>
    <t>Construction of back up well #5</t>
  </si>
  <si>
    <t>1013001-001</t>
  </si>
  <si>
    <t>1615018-002</t>
  </si>
  <si>
    <t>1615014-001</t>
  </si>
  <si>
    <t>1615012-002</t>
  </si>
  <si>
    <t>1615002-002</t>
  </si>
  <si>
    <t>1615001-002</t>
  </si>
  <si>
    <t>1615006-002</t>
  </si>
  <si>
    <t>Constructing a bldg and installing emergency generator for well #8</t>
  </si>
  <si>
    <t>1511001-009</t>
  </si>
  <si>
    <t>Improvements/Replacement of well #1</t>
  </si>
  <si>
    <t>1511013-004</t>
  </si>
  <si>
    <t>Rehabilitation of well #2</t>
  </si>
  <si>
    <t>1511013-003</t>
  </si>
  <si>
    <t>Pine Beach Borough</t>
  </si>
  <si>
    <t>Replacement of meters townwide to electronic read meters</t>
  </si>
  <si>
    <t>1522001-001</t>
  </si>
  <si>
    <t>Construction of a Water Treatment Plant and main for Nishuane well #4</t>
  </si>
  <si>
    <t>Marlboro Township</t>
  </si>
  <si>
    <t>Construction of new Tenant Rd WTP to treat well #5</t>
  </si>
  <si>
    <t>1328002-001</t>
  </si>
  <si>
    <t>Upgrade of WTP to make wells # 7 and 8 operational</t>
  </si>
  <si>
    <t>1512001-002</t>
  </si>
  <si>
    <t>Replacement of well #1</t>
  </si>
  <si>
    <t>1522001-002</t>
  </si>
  <si>
    <t>rehabilitation of well</t>
  </si>
  <si>
    <t>1615016-003</t>
  </si>
  <si>
    <t>1615018-003</t>
  </si>
  <si>
    <t>1615012-003</t>
  </si>
  <si>
    <t>1615001-003</t>
  </si>
  <si>
    <t>1615006-003</t>
  </si>
  <si>
    <t>1904004-004</t>
  </si>
  <si>
    <t>100% Energy Efficiency-business case</t>
  </si>
  <si>
    <t>100% Water Efficiency</t>
  </si>
  <si>
    <t>POPULATION</t>
  </si>
  <si>
    <t>32 Projects</t>
  </si>
  <si>
    <t>41 Total Projects</t>
  </si>
  <si>
    <t>Proposed Master FFY2013/SFY2014 Project Priority List</t>
  </si>
  <si>
    <t>Phase 1-Installation of four 2,500 kW diesel generators with buildings and fuel pumps at the Little Falls WTP</t>
  </si>
  <si>
    <t>1605002-025</t>
  </si>
  <si>
    <t>Phase 1-installation of a 2.0 MG storage tank next to existing Verona storage tank</t>
  </si>
  <si>
    <t>1605002-024</t>
  </si>
  <si>
    <t>Phase 1-Decommission the Levine Finished Water Reservoir and construct  two new 2.5 MG water storage tank</t>
  </si>
  <si>
    <t>Drilling of test well(s)</t>
  </si>
  <si>
    <t>Resolution of nitrate issue-new well(s) with treatment</t>
  </si>
  <si>
    <t>Installation of radium removal treatment at well #4</t>
  </si>
  <si>
    <t>0113001-006</t>
  </si>
  <si>
    <t>Newfield Borough</t>
  </si>
  <si>
    <t>Installation of radium treatment for well # 5 with piping for chlorine contact time &amp; emergency generator</t>
  </si>
  <si>
    <t>0813001-001</t>
  </si>
  <si>
    <t>NJ American Water Company-Penns Grove</t>
  </si>
  <si>
    <t>Construct a centralized water treatment plant at Ranney Station with a raw water main to transfer water from Layton Station (design build project)</t>
  </si>
  <si>
    <t>1707001-005</t>
  </si>
  <si>
    <t>Replacement of electrical, distribution equipment and generator at well # 6 WTP</t>
  </si>
  <si>
    <t>0338001-005</t>
  </si>
  <si>
    <t>Replacement of 7,080 LF of  undersized water mains in Philipsburg</t>
  </si>
  <si>
    <t>2119001-008</t>
  </si>
  <si>
    <t>Replacement of  6 &amp; 8 inch mains in RIttenhouse section</t>
  </si>
  <si>
    <t>0338001-003</t>
  </si>
  <si>
    <t>Installation of a booster pump station on Mt Pleasant Rd</t>
  </si>
  <si>
    <t>1020001-003</t>
  </si>
  <si>
    <t>Wildwood City</t>
  </si>
  <si>
    <t>Replacement &amp; looping of water mains in Wildwood Crest</t>
  </si>
  <si>
    <t>0514001-002</t>
  </si>
  <si>
    <t>Painting two 1 MG storage tanks-JFK Way and Ember Lane</t>
  </si>
  <si>
    <t>0338001-006</t>
  </si>
  <si>
    <t>Mountain Shores POA</t>
  </si>
  <si>
    <t>Replacement of 2,500 LF of water main and installation of 900 LF of water main to connect to Jefferson Twp water system</t>
  </si>
  <si>
    <t>1414009-001</t>
  </si>
  <si>
    <t>Arthur Road Well Association</t>
  </si>
  <si>
    <t>Connection of this system to Hopatcong Borough to resolve capacity development issues including sealing of existing well and replacement of water mains within the Arthur Road area.</t>
  </si>
  <si>
    <t>1912007-001</t>
  </si>
  <si>
    <t>Rehabiliation and  painting of a 5 MG standpipe (North Camden Tank) and two 2 MG elevated tanks (Kaighn Avenue and Whitman Park Tank)</t>
  </si>
  <si>
    <t>Installation of emergency generators at 3 wells</t>
  </si>
  <si>
    <t>0338001-004</t>
  </si>
  <si>
    <t>Replacment of water mains</t>
  </si>
  <si>
    <t>1517001-014</t>
  </si>
  <si>
    <t>Upgrades to the existing water treatment plant at well #13 with new replacement well #18.  Decommission well #13.</t>
  </si>
  <si>
    <t>0614003-013</t>
  </si>
  <si>
    <t>Upgrades to well #4 water treatment plant including a new air stripping tower</t>
  </si>
  <si>
    <t>0614003-012</t>
  </si>
  <si>
    <t xml:space="preserve">Replacement of radionuclide treatment at well #12 </t>
  </si>
  <si>
    <t>0614003-011</t>
  </si>
  <si>
    <t>Tuckerton Borough</t>
  </si>
  <si>
    <t>Rehabilitation of three green sand filter tanks and one bacjwash tank</t>
  </si>
  <si>
    <t>1532002-004</t>
  </si>
  <si>
    <t>Replacement of 1,250 water meters</t>
  </si>
  <si>
    <t>0338001-007</t>
  </si>
  <si>
    <t>Replace back wash tanks and emergency generators at Warren Ave and Leaf Ave WTP's</t>
  </si>
  <si>
    <t>0404001-005</t>
  </si>
  <si>
    <t>Bayview Water Co./Downe Twp</t>
  </si>
  <si>
    <t>Replacement of water mains on Packard, Grape &amp; 2nd Sts.</t>
  </si>
  <si>
    <t>0113001-009</t>
  </si>
  <si>
    <t>Replacement of water mains on Pratt St</t>
  </si>
  <si>
    <t>0113001-008</t>
  </si>
  <si>
    <t>Replacement of 4,900 LF of water mains on Ivy, Crescent, No Shore, Peony,  Verbena, Sunset &amp; Golf Club Sts</t>
  </si>
  <si>
    <t>0329004-006</t>
  </si>
  <si>
    <t>Installation off new well #4 with 1,000 LF of main to connect to the WTP</t>
  </si>
  <si>
    <t>1505004-007</t>
  </si>
  <si>
    <t>Cleaning and lining of approx 128,000 LF of 4-12 inch water mains, replace 5,500 LF of 4 inch main with 4,000 LF of looping</t>
  </si>
  <si>
    <t>Rehabilitation of Beech Ave, Trenton Rd &amp; Oak Pines Rd Storage Tanks</t>
  </si>
  <si>
    <t>0329004-007</t>
  </si>
  <si>
    <t>Rehabilitation of the 1.2 MG standpipe including painting, safety and security improvements and a new mechanical mixing system</t>
  </si>
  <si>
    <t>1532002-003</t>
  </si>
  <si>
    <t>Install 10,000 LF of new water mains to existing homes that are serviced by private wells</t>
  </si>
  <si>
    <t>1505004-006</t>
  </si>
  <si>
    <t xml:space="preserve">Replacement of Harbor Rd WTP </t>
  </si>
  <si>
    <t>1328002-002</t>
  </si>
  <si>
    <t>Upgrades to water treatment plant, including new 240/480 volt electrical service, replacement of pumps and electrical equipment and improvements to aerator.</t>
  </si>
  <si>
    <t>1341001-004</t>
  </si>
  <si>
    <t>Replacement of undersized water mains with 8 inch water mains in Barnegat</t>
  </si>
  <si>
    <t>1520001-005</t>
  </si>
  <si>
    <t>Construction of a new .5 MG storage tank to maintain pressure on the east side</t>
  </si>
  <si>
    <t>0414001-015</t>
  </si>
  <si>
    <t>Cleaning &amp; cement lining of mains in South Amboy (Phase 12)</t>
  </si>
  <si>
    <t>Installation of gas generators at wells #4,6,7,8,10,11 and 12</t>
  </si>
  <si>
    <t>0614003-014</t>
  </si>
  <si>
    <t>Replacement of antiquated water mains</t>
  </si>
  <si>
    <t>0112001-003</t>
  </si>
  <si>
    <t>Downe Township</t>
  </si>
  <si>
    <t>Construction of water system for Money Island and Gandy's Beach and installation of storage tank in  Fortescue</t>
  </si>
  <si>
    <t>0604999-001</t>
  </si>
  <si>
    <t>Replacement of 2,100 LF of water miain with 16 inch on Rte 516</t>
  </si>
  <si>
    <t>1209002-010</t>
  </si>
  <si>
    <t>Replacement of 2,300 LF of  12 inch water main on Halstead St &amp;  Looping of 1,810 LF of  12 inch water main on Rte 31</t>
  </si>
  <si>
    <t>1005001-005</t>
  </si>
  <si>
    <t>Stanhope  Borough</t>
  </si>
  <si>
    <t>Replacement of water mains on Tower Dr, Brooklyn Rd, Continental Dr, Waterloo Rd, Sagamore Rd and in The Point.</t>
  </si>
  <si>
    <t>1919001-001</t>
  </si>
  <si>
    <t>Cleaning and lining of 8,900 LF of 6 &amp; 8 inch water mains</t>
  </si>
  <si>
    <t>Replacement of 77 saddles on the water mains</t>
  </si>
  <si>
    <t>1904009-006</t>
  </si>
  <si>
    <t>Replacement of automatic read meters</t>
  </si>
  <si>
    <t>0414001-016</t>
  </si>
  <si>
    <t>Replace 1,500 meters with radio frequency meters .</t>
  </si>
  <si>
    <t>0113001-007</t>
  </si>
  <si>
    <t>Drillling of test well #14 to replace well #4. Sealing of well #4.</t>
  </si>
  <si>
    <t>0329004-005</t>
  </si>
  <si>
    <t>Brielle Borough</t>
  </si>
  <si>
    <t>Replacement of a storage tank on Union Lane</t>
  </si>
  <si>
    <t>1308001-001</t>
  </si>
  <si>
    <t>Construction of production well #7R with pump, valving, meters, building, generator</t>
  </si>
  <si>
    <t xml:space="preserve">Construction of production well #5R with pump, valving, meters, building, generator </t>
  </si>
  <si>
    <t>Rehabilitation of the 50,000 gallon Elevated storage tank</t>
  </si>
  <si>
    <t>1919001-002</t>
  </si>
  <si>
    <t>Rehabilitation of the standpipe on Mt Pleasant Rd</t>
  </si>
  <si>
    <t>1020001-004</t>
  </si>
  <si>
    <t>Haledon Borough/Manchester UA</t>
  </si>
  <si>
    <t>Reactivation of the Tilt St Spring including upgrades to the cistern and the treatment, pumps, storage and building</t>
  </si>
  <si>
    <t>Installation of SCADA at water facilities</t>
  </si>
  <si>
    <t>0113001-010</t>
  </si>
  <si>
    <t>Installation of SCADA at wells and storage facilities</t>
  </si>
  <si>
    <t>0329004-008</t>
  </si>
  <si>
    <t>Replacement of  metering station at Vineland interconnection</t>
  </si>
  <si>
    <t>0813001-002</t>
  </si>
  <si>
    <t>&lt;500 customers:</t>
  </si>
  <si>
    <t>Possible Small Systems Loan Program Candidates (also included above):</t>
  </si>
  <si>
    <t>Rehabilitation of three green sand filter tanks and one backwash tank</t>
  </si>
  <si>
    <t>501 to 3,300 customers:</t>
  </si>
  <si>
    <t>3,301 to 10,000 customers:</t>
  </si>
  <si>
    <t>79 Projects</t>
  </si>
  <si>
    <t>Possible Green Projects to be determined, if required</t>
  </si>
  <si>
    <t xml:space="preserve">12 Projects </t>
  </si>
  <si>
    <t>10 Projects</t>
  </si>
  <si>
    <t xml:space="preserve">11 Projects </t>
  </si>
  <si>
    <t>County</t>
  </si>
  <si>
    <t>*A</t>
  </si>
  <si>
    <t>*B</t>
  </si>
  <si>
    <t>*C</t>
  </si>
  <si>
    <t>*D</t>
  </si>
  <si>
    <t>*E</t>
  </si>
  <si>
    <t>EST. STATE  CERT. DATE (yymmdd)</t>
  </si>
  <si>
    <t>150430</t>
  </si>
  <si>
    <t>140430+</t>
  </si>
  <si>
    <t>Upgrade treatment facility</t>
  </si>
  <si>
    <t>Installation of chlorination to WTP, emergency generator, back up well</t>
  </si>
  <si>
    <t>457 Projects</t>
  </si>
  <si>
    <t xml:space="preserve"> +carryover candidate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</si>
</sst>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&quot;$&quot;#,##0.00"/>
    <numFmt numFmtId="166" formatCode="0.000"/>
    <numFmt numFmtId="167" formatCode="0.0"/>
    <numFmt numFmtId="168" formatCode="#,##0.00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0.0000"/>
    <numFmt numFmtId="173" formatCode="#,##0;[Red]#,##0"/>
    <numFmt numFmtId="174" formatCode="0.000000"/>
    <numFmt numFmtId="175" formatCode="0.00000"/>
    <numFmt numFmtId="176" formatCode="mmmm\ d\,\ yyyy"/>
    <numFmt numFmtId="177" formatCode="0.0%"/>
    <numFmt numFmtId="178" formatCode="mmm\-dd\-yy"/>
    <numFmt numFmtId="179" formatCode="#,##0.00000"/>
    <numFmt numFmtId="180" formatCode="&quot;$&quot;#,##0.000_);\(&quot;$&quot;#,##0.000\)"/>
    <numFmt numFmtId="181" formatCode="&quot;$&quot;#,##0.0000_);\(&quot;$&quot;#,##0.0000\)"/>
    <numFmt numFmtId="182" formatCode="&quot;$&quot;#,##0.0_);\(&quot;$&quot;#,##0.0\)"/>
    <numFmt numFmtId="183" formatCode="&quot;$&quot;#,##0.0"/>
    <numFmt numFmtId="184" formatCode="0.000%"/>
    <numFmt numFmtId="185" formatCode="0.0000%"/>
    <numFmt numFmtId="186" formatCode="&quot;$&quot;#,##0.000"/>
    <numFmt numFmtId="187" formatCode="&quot;$&quot;#,##0.0000"/>
    <numFmt numFmtId="188" formatCode="[&lt;=9999999]###\-####;\(###\)\ ###\-####"/>
    <numFmt numFmtId="189" formatCode="&quot;$&quot;#,##0.00;[Red]&quot;$&quot;#,##0.00"/>
    <numFmt numFmtId="190" formatCode="00000"/>
    <numFmt numFmtId="191" formatCode="yyyy"/>
    <numFmt numFmtId="192" formatCode="mm/dd/yy"/>
    <numFmt numFmtId="193" formatCode="#,##0.000_);[Red]\(#,##0.000\)"/>
    <numFmt numFmtId="194" formatCode="mmm\-dd\-yyyy"/>
    <numFmt numFmtId="195" formatCode="#,##0.0_);[Red]\(#,##0.0\)"/>
    <numFmt numFmtId="196" formatCode="#,##0.0"/>
    <numFmt numFmtId="197" formatCode="0.00000000"/>
    <numFmt numFmtId="198" formatCode="0.0000000"/>
    <numFmt numFmtId="199" formatCode="0.00000000000"/>
    <numFmt numFmtId="200" formatCode="0.0000000000"/>
    <numFmt numFmtId="201" formatCode="0.000000000"/>
    <numFmt numFmtId="202" formatCode="0.000000000000"/>
    <numFmt numFmtId="203" formatCode="#,##0.0000"/>
    <numFmt numFmtId="204" formatCode="#,##0.000000"/>
    <numFmt numFmtId="205" formatCode="#,##0.0000000"/>
    <numFmt numFmtId="206" formatCode="#,##0.00000000"/>
    <numFmt numFmtId="207" formatCode="#,##0.000000000"/>
    <numFmt numFmtId="208" formatCode="#,##0.0000000000"/>
    <numFmt numFmtId="209" formatCode="#,##0.00000000000"/>
    <numFmt numFmtId="210" formatCode="#,##0.000000000000"/>
    <numFmt numFmtId="211" formatCode="&quot;$&quot;#,##0;[Red]&quot;$&quot;#,##0"/>
    <numFmt numFmtId="212" formatCode="&quot;$&quot;#,##0.0;[Red]&quot;$&quot;#,##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mm/dd/yy;@"/>
    <numFmt numFmtId="218" formatCode="\$#,##0"/>
    <numFmt numFmtId="219" formatCode="\$#,##0.0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5.75"/>
      <color indexed="8"/>
      <name val="Arial"/>
      <family val="0"/>
    </font>
    <font>
      <b/>
      <sz val="7.35"/>
      <color indexed="8"/>
      <name val="Arial"/>
      <family val="0"/>
    </font>
    <font>
      <b/>
      <sz val="9"/>
      <color indexed="8"/>
      <name val="Arial"/>
      <family val="0"/>
    </font>
    <font>
      <b/>
      <sz val="8.2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b/>
      <sz val="10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53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Alignment="1">
      <alignment horizontal="right" wrapText="1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165" fontId="8" fillId="0" borderId="0" xfId="0" applyNumberFormat="1" applyFont="1" applyFill="1" applyAlignment="1">
      <alignment horizontal="right" wrapText="1"/>
    </xf>
    <xf numFmtId="165" fontId="8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 wrapText="1"/>
    </xf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Alignment="1">
      <alignment horizontal="center" wrapText="1"/>
    </xf>
    <xf numFmtId="165" fontId="8" fillId="0" borderId="0" xfId="0" applyNumberFormat="1" applyFont="1" applyFill="1" applyAlignment="1" applyProtection="1">
      <alignment horizontal="right"/>
      <protection/>
    </xf>
    <xf numFmtId="165" fontId="8" fillId="0" borderId="0" xfId="0" applyNumberFormat="1" applyFont="1" applyFill="1" applyAlignment="1" applyProtection="1">
      <alignment horizontal="right" wrapText="1"/>
      <protection/>
    </xf>
    <xf numFmtId="165" fontId="1" fillId="0" borderId="0" xfId="0" applyNumberFormat="1" applyFont="1" applyFill="1" applyBorder="1" applyAlignment="1" applyProtection="1">
      <alignment horizontal="right"/>
      <protection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 applyProtection="1">
      <alignment horizontal="right" wrapText="1"/>
      <protection/>
    </xf>
    <xf numFmtId="165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center" wrapText="1"/>
    </xf>
    <xf numFmtId="165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 applyProtection="1">
      <alignment horizontal="right" wrapText="1"/>
      <protection/>
    </xf>
    <xf numFmtId="165" fontId="8" fillId="0" borderId="0" xfId="0" applyNumberFormat="1" applyFont="1" applyFill="1" applyAlignment="1">
      <alignment horizontal="right"/>
    </xf>
    <xf numFmtId="165" fontId="8" fillId="0" borderId="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8" fillId="0" borderId="0" xfId="0" applyNumberFormat="1" applyFont="1" applyFill="1" applyAlignment="1" applyProtection="1">
      <alignment horizontal="right" wrapText="1"/>
      <protection/>
    </xf>
    <xf numFmtId="0" fontId="8" fillId="0" borderId="0" xfId="0" applyFont="1" applyFill="1" applyAlignment="1">
      <alignment horizontal="center" wrapText="1"/>
    </xf>
    <xf numFmtId="3" fontId="8" fillId="0" borderId="0" xfId="0" applyNumberFormat="1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 applyProtection="1">
      <alignment horizontal="right" wrapText="1"/>
      <protection/>
    </xf>
    <xf numFmtId="3" fontId="1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right" wrapText="1"/>
    </xf>
    <xf numFmtId="165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8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0" fontId="1" fillId="34" borderId="0" xfId="0" applyFont="1" applyFill="1" applyAlignment="1">
      <alignment wrapText="1"/>
    </xf>
    <xf numFmtId="0" fontId="0" fillId="0" borderId="0" xfId="0" applyFont="1" applyAlignment="1">
      <alignment/>
    </xf>
    <xf numFmtId="0" fontId="1" fillId="34" borderId="0" xfId="0" applyFont="1" applyFill="1" applyBorder="1" applyAlignment="1">
      <alignment wrapText="1"/>
    </xf>
    <xf numFmtId="0" fontId="8" fillId="0" borderId="0" xfId="0" applyFont="1" applyFill="1" applyAlignment="1">
      <alignment horizontal="left" wrapText="1"/>
    </xf>
    <xf numFmtId="166" fontId="1" fillId="0" borderId="0" xfId="0" applyNumberFormat="1" applyFont="1" applyFill="1" applyBorder="1" applyAlignment="1">
      <alignment horizontal="left" wrapText="1"/>
    </xf>
    <xf numFmtId="166" fontId="8" fillId="0" borderId="0" xfId="0" applyNumberFormat="1" applyFont="1" applyFill="1" applyAlignment="1">
      <alignment horizontal="left" wrapText="1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66" fontId="8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166" fontId="8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Alignment="1">
      <alignment horizontal="left" wrapText="1"/>
    </xf>
    <xf numFmtId="166" fontId="1" fillId="0" borderId="0" xfId="0" applyNumberFormat="1" applyFont="1" applyFill="1" applyBorder="1" applyAlignment="1">
      <alignment horizontal="center"/>
    </xf>
    <xf numFmtId="166" fontId="8" fillId="0" borderId="0" xfId="0" applyNumberFormat="1" applyFont="1" applyAlignment="1">
      <alignment horizontal="left"/>
    </xf>
    <xf numFmtId="3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 wrapText="1"/>
    </xf>
    <xf numFmtId="166" fontId="1" fillId="0" borderId="0" xfId="0" applyNumberFormat="1" applyFont="1" applyFill="1" applyAlignment="1">
      <alignment horizontal="left"/>
    </xf>
    <xf numFmtId="166" fontId="8" fillId="0" borderId="0" xfId="0" applyNumberFormat="1" applyFont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Fill="1" applyAlignment="1">
      <alignment horizontal="center" wrapText="1"/>
    </xf>
    <xf numFmtId="3" fontId="1" fillId="0" borderId="0" xfId="0" applyNumberFormat="1" applyFont="1" applyFill="1" applyBorder="1" applyAlignment="1" applyProtection="1">
      <alignment horizontal="center" wrapText="1"/>
      <protection/>
    </xf>
    <xf numFmtId="38" fontId="1" fillId="0" borderId="0" xfId="0" applyNumberFormat="1" applyFont="1" applyAlignment="1">
      <alignment horizontal="center" wrapText="1"/>
    </xf>
    <xf numFmtId="3" fontId="8" fillId="0" borderId="0" xfId="0" applyNumberFormat="1" applyFont="1" applyFill="1" applyBorder="1" applyAlignment="1" applyProtection="1">
      <alignment horizontal="center" wrapText="1"/>
      <protection/>
    </xf>
    <xf numFmtId="3" fontId="1" fillId="0" borderId="0" xfId="0" applyNumberFormat="1" applyFont="1" applyFill="1" applyAlignment="1" applyProtection="1">
      <alignment horizontal="center" wrapText="1"/>
      <protection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 wrapText="1"/>
    </xf>
    <xf numFmtId="0" fontId="1" fillId="34" borderId="0" xfId="0" applyNumberFormat="1" applyFont="1" applyFill="1" applyBorder="1" applyAlignment="1">
      <alignment horizontal="center" wrapText="1"/>
    </xf>
    <xf numFmtId="3" fontId="1" fillId="34" borderId="0" xfId="0" applyNumberFormat="1" applyFont="1" applyFill="1" applyAlignment="1">
      <alignment wrapText="1"/>
    </xf>
    <xf numFmtId="165" fontId="1" fillId="34" borderId="0" xfId="0" applyNumberFormat="1" applyFont="1" applyFill="1" applyAlignment="1">
      <alignment horizontal="right" wrapText="1"/>
    </xf>
    <xf numFmtId="0" fontId="1" fillId="34" borderId="0" xfId="0" applyFont="1" applyFill="1" applyAlignment="1">
      <alignment horizontal="left" wrapText="1"/>
    </xf>
    <xf numFmtId="0" fontId="1" fillId="34" borderId="0" xfId="0" applyFont="1" applyFill="1" applyBorder="1" applyAlignment="1">
      <alignment horizontal="left"/>
    </xf>
    <xf numFmtId="38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right" wrapText="1"/>
    </xf>
    <xf numFmtId="165" fontId="1" fillId="0" borderId="0" xfId="0" applyNumberFormat="1" applyFont="1" applyAlignment="1" applyProtection="1">
      <alignment horizontal="right"/>
      <protection/>
    </xf>
    <xf numFmtId="3" fontId="1" fillId="34" borderId="0" xfId="0" applyNumberFormat="1" applyFont="1" applyFill="1" applyAlignment="1" applyProtection="1">
      <alignment horizontal="right" wrapText="1"/>
      <protection/>
    </xf>
    <xf numFmtId="0" fontId="1" fillId="34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 applyProtection="1">
      <alignment horizontal="center" vertical="top" wrapText="1"/>
      <protection/>
    </xf>
    <xf numFmtId="165" fontId="8" fillId="0" borderId="0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Border="1" applyAlignment="1">
      <alignment horizontal="left" vertical="top" wrapText="1"/>
    </xf>
    <xf numFmtId="166" fontId="8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Projects by Type: Compliance and Public Health (1998 to 2011)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06725"/>
          <c:w val="0.94075"/>
          <c:h val="0.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$18,386,282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$27,914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$30, 800,728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$8,159,735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$25,438,279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$13,352,212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$57,460,671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$206,492,324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$361,385,179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$7,961,107</a:t>
                    </a:r>
                  </a:p>
                </c:rich>
              </c:tx>
              <c:numFmt formatCode="\$#,##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$990,098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$14,603,122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$27,034,844
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$33,852,500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cat>
            <c:strRef>
              <c:f>'[1]SRFProject_List'!$A$17:$N$17</c:f>
              <c:strCache>
                <c:ptCount val="14"/>
                <c:pt idx="0">
                  <c:v>other</c:v>
                </c:pt>
                <c:pt idx="1">
                  <c:v>wells</c:v>
                </c:pt>
                <c:pt idx="2">
                  <c:v>meters</c:v>
                </c:pt>
                <c:pt idx="3">
                  <c:v>interconect</c:v>
                </c:pt>
                <c:pt idx="4">
                  <c:v>security/Green</c:v>
                </c:pt>
                <c:pt idx="5">
                  <c:v>new storage/pump stations</c:v>
                </c:pt>
                <c:pt idx="6">
                  <c:v>rehab storage/pump stations</c:v>
                </c:pt>
                <c:pt idx="7">
                  <c:v>mains</c:v>
                </c:pt>
                <c:pt idx="8">
                  <c:v>treatment</c:v>
                </c:pt>
                <c:pt idx="9">
                  <c:v>main extensions</c:v>
                </c:pt>
                <c:pt idx="10">
                  <c:v>Cap Dev Consolidation</c:v>
                </c:pt>
                <c:pt idx="11">
                  <c:v>critical area cutbacks</c:v>
                </c:pt>
                <c:pt idx="12">
                  <c:v>primary violations</c:v>
                </c:pt>
                <c:pt idx="13">
                  <c:v>Surface Water/GWUDI</c:v>
                </c:pt>
              </c:strCache>
            </c:strRef>
          </c:cat>
          <c:val>
            <c:numRef>
              <c:f>'[1]SRFProject_List'!$A$127:$N$127</c:f>
              <c:numCache>
                <c:ptCount val="14"/>
                <c:pt idx="0">
                  <c:v>5</c:v>
                </c:pt>
                <c:pt idx="1">
                  <c:v>21</c:v>
                </c:pt>
                <c:pt idx="2">
                  <c:v>33</c:v>
                </c:pt>
                <c:pt idx="3">
                  <c:v>5</c:v>
                </c:pt>
                <c:pt idx="4">
                  <c:v>8</c:v>
                </c:pt>
                <c:pt idx="5">
                  <c:v>8</c:v>
                </c:pt>
                <c:pt idx="6">
                  <c:v>53</c:v>
                </c:pt>
                <c:pt idx="7">
                  <c:v>106</c:v>
                </c:pt>
                <c:pt idx="8">
                  <c:v>55</c:v>
                </c:pt>
                <c:pt idx="9">
                  <c:v>4</c:v>
                </c:pt>
                <c:pt idx="10">
                  <c:v>1</c:v>
                </c:pt>
                <c:pt idx="11">
                  <c:v>3</c:v>
                </c:pt>
                <c:pt idx="12">
                  <c:v>26</c:v>
                </c:pt>
                <c:pt idx="13">
                  <c:v>3</c:v>
                </c:pt>
              </c:numCache>
            </c:numRef>
          </c:val>
        </c:ser>
        <c:axId val="38120105"/>
        <c:axId val="7536626"/>
      </c:barChart>
      <c:catAx>
        <c:axId val="38120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Project Type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36626"/>
        <c:crosses val="autoZero"/>
        <c:auto val="1"/>
        <c:lblOffset val="100"/>
        <c:tickLblSkip val="1"/>
        <c:noMultiLvlLbl val="0"/>
      </c:catAx>
      <c:valAx>
        <c:axId val="7536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Projects</a:t>
                </a:r>
              </a:p>
            </c:rich>
          </c:tx>
          <c:layout>
            <c:manualLayout>
              <c:xMode val="factor"/>
              <c:yMode val="factor"/>
              <c:x val="0.048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20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Summary of Previously Funded Projects 1998-2010
</a:t>
            </a:r>
          </a:p>
        </c:rich>
      </c:tx>
      <c:layout>
        <c:manualLayout>
          <c:xMode val="factor"/>
          <c:yMode val="factor"/>
          <c:x val="-0.064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485"/>
          <c:w val="0.90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'2013_C.3 (Nov-12) Sum SRF'!$C$2</c:f>
              <c:strCache>
                <c:ptCount val="1"/>
                <c:pt idx="0">
                  <c:v>Total Loan Amount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.0" sourceLinked="0"/>
            <c:txPr>
              <a:bodyPr vert="horz" rot="0" anchor="ctr"/>
              <a:lstStyle/>
              <a:p>
                <a:pPr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'2013_C.3 (Nov-12) Sum SRF'!$A$3:$A$16</c:f>
              <c:numCache/>
            </c:numRef>
          </c:cat>
          <c:val>
            <c:numRef>
              <c:f>'2013_C.3 (Nov-12) Sum SRF'!$D$3:$D$16</c:f>
              <c:numCache/>
            </c:numRef>
          </c:val>
        </c:ser>
        <c:ser>
          <c:idx val="1"/>
          <c:order val="1"/>
          <c:tx>
            <c:strRef>
              <c:f>'2013_C.3 (Nov-12) Sum SRF'!$B$2</c:f>
              <c:strCache>
                <c:ptCount val="1"/>
                <c:pt idx="0">
                  <c:v>No. of Projects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'2013_C.3 (Nov-12) Sum SRF'!$A$3:$A$16</c:f>
              <c:numCache/>
            </c:numRef>
          </c:cat>
          <c:val>
            <c:numRef>
              <c:f>'2013_C.3 (Nov-12) Sum SRF'!$B$3:$B$16</c:f>
              <c:numCache/>
            </c:numRef>
          </c:val>
        </c:ser>
        <c:gapWidth val="160"/>
        <c:axId val="720771"/>
        <c:axId val="6486940"/>
      </c:barChart>
      <c:catAx>
        <c:axId val="720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2425"/>
              <c:y val="-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6940"/>
        <c:crosses val="autoZero"/>
        <c:auto val="1"/>
        <c:lblOffset val="100"/>
        <c:tickLblSkip val="1"/>
        <c:noMultiLvlLbl val="0"/>
      </c:catAx>
      <c:valAx>
        <c:axId val="6486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Loan Amount
(in millions)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077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7315"/>
          <c:y val="0.011"/>
          <c:w val="0.2247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Projects Funded Through Other Sources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125"/>
          <c:w val="0.9285"/>
          <c:h val="0.7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'2013_C.4 (Nov-12) Sum OS'!$B$2</c:f>
              <c:strCache>
                <c:ptCount val="1"/>
                <c:pt idx="0">
                  <c:v>Total Loan Amount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'2013_C.4 (Nov-12) Sum OS'!$A$3:$A$8</c:f>
              <c:numCache/>
            </c:numRef>
          </c:cat>
          <c:val>
            <c:numRef>
              <c:f>'2013_C.4 (Nov-12) Sum OS'!$D$3:$D$8</c:f>
              <c:numCache/>
            </c:numRef>
          </c:val>
        </c:ser>
        <c:ser>
          <c:idx val="2"/>
          <c:order val="1"/>
          <c:tx>
            <c:strRef>
              <c:f>'2013_C.4 (Nov-12) Sum OS'!$C$2</c:f>
              <c:strCache>
                <c:ptCount val="1"/>
                <c:pt idx="0">
                  <c:v>No. of Projects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'2013_C.4 (Nov-12) Sum OS'!$A$3:$A$8</c:f>
              <c:numCache/>
            </c:numRef>
          </c:cat>
          <c:val>
            <c:numRef>
              <c:f>'2013_C.4 (Nov-12) Sum OS'!$C$3:$C$8</c:f>
              <c:numCache/>
            </c:numRef>
          </c:val>
        </c:ser>
        <c:gapWidth val="500"/>
        <c:axId val="58382461"/>
        <c:axId val="55680102"/>
      </c:barChart>
      <c:catAx>
        <c:axId val="58382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80102"/>
        <c:crosses val="autoZero"/>
        <c:auto val="1"/>
        <c:lblOffset val="100"/>
        <c:tickLblSkip val="1"/>
        <c:noMultiLvlLbl val="0"/>
      </c:catAx>
      <c:valAx>
        <c:axId val="55680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Loan Amount
(in millions)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8246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625"/>
          <c:y val="0.035"/>
          <c:w val="0.195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38100</xdr:rowOff>
    </xdr:from>
    <xdr:to>
      <xdr:col>8</xdr:col>
      <xdr:colOff>238125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0" y="2952750"/>
        <a:ext cx="5724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8</xdr:col>
      <xdr:colOff>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0" y="1619250"/>
        <a:ext cx="62769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m\WS-BSDWTA\STAFF\JCRAVER\DWSRF\projects%20by%20type%206-27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hart1"/>
      <sheetName val="Chart1 (2008)"/>
      <sheetName val="Chart1 (2009)"/>
      <sheetName val="Chart1 (2011)"/>
      <sheetName val="Chart1 (2010)"/>
      <sheetName val="SRFProject_List"/>
      <sheetName val="ARRAProject_List"/>
    </sheetNames>
    <sheetDataSet>
      <sheetData sheetId="6">
        <row r="17">
          <cell r="A17" t="str">
            <v>other</v>
          </cell>
          <cell r="B17" t="str">
            <v>wells</v>
          </cell>
          <cell r="C17" t="str">
            <v>meters</v>
          </cell>
          <cell r="D17" t="str">
            <v>interconect</v>
          </cell>
          <cell r="E17" t="str">
            <v>security/Green</v>
          </cell>
          <cell r="F17" t="str">
            <v>new storage/pump stations</v>
          </cell>
          <cell r="G17" t="str">
            <v>rehab storage/pump stations</v>
          </cell>
          <cell r="H17" t="str">
            <v>mains</v>
          </cell>
          <cell r="I17" t="str">
            <v>treatment</v>
          </cell>
          <cell r="J17" t="str">
            <v>main extensions</v>
          </cell>
          <cell r="K17" t="str">
            <v>Cap Dev Consolidation</v>
          </cell>
          <cell r="L17" t="str">
            <v>critical area cutbacks</v>
          </cell>
          <cell r="M17" t="str">
            <v>primary violations</v>
          </cell>
          <cell r="N17" t="str">
            <v>Surface Water/GWUDI</v>
          </cell>
        </row>
        <row r="127">
          <cell r="A127">
            <v>5</v>
          </cell>
          <cell r="B127">
            <v>21</v>
          </cell>
          <cell r="C127">
            <v>33</v>
          </cell>
          <cell r="D127">
            <v>5</v>
          </cell>
          <cell r="E127">
            <v>8</v>
          </cell>
          <cell r="F127">
            <v>8</v>
          </cell>
          <cell r="G127">
            <v>53</v>
          </cell>
          <cell r="H127">
            <v>106</v>
          </cell>
          <cell r="I127">
            <v>55</v>
          </cell>
          <cell r="J127">
            <v>4</v>
          </cell>
          <cell r="K127">
            <v>1</v>
          </cell>
          <cell r="L127">
            <v>3</v>
          </cell>
          <cell r="M127">
            <v>26</v>
          </cell>
          <cell r="N127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j.gov/dep/watersupply/dws_loans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5"/>
  <sheetViews>
    <sheetView zoomScalePageLayoutView="0" workbookViewId="0" topLeftCell="A1">
      <selection activeCell="F47" sqref="F47"/>
    </sheetView>
  </sheetViews>
  <sheetFormatPr defaultColWidth="9.140625" defaultRowHeight="12.75"/>
  <cols>
    <col min="1" max="1" width="9.28125" style="0" bestFit="1" customWidth="1"/>
    <col min="2" max="2" width="14.8515625" style="0" customWidth="1"/>
    <col min="3" max="3" width="20.7109375" style="0" customWidth="1"/>
    <col min="4" max="4" width="10.421875" style="0" bestFit="1" customWidth="1"/>
    <col min="7" max="7" width="8.7109375" style="0" customWidth="1"/>
    <col min="8" max="8" width="20.8515625" style="0" hidden="1" customWidth="1"/>
  </cols>
  <sheetData>
    <row r="2" spans="1:3" ht="12.75">
      <c r="A2" s="1" t="s">
        <v>84</v>
      </c>
      <c r="B2" s="1" t="s">
        <v>86</v>
      </c>
      <c r="C2" s="1" t="s">
        <v>85</v>
      </c>
    </row>
    <row r="3" spans="1:4" ht="12.75">
      <c r="A3" s="2">
        <v>1998</v>
      </c>
      <c r="B3" s="4">
        <v>10</v>
      </c>
      <c r="C3" s="3">
        <v>39426841</v>
      </c>
      <c r="D3" s="5">
        <f aca="true" t="shared" si="0" ref="D3:D17">C3/1000000</f>
        <v>39.426841</v>
      </c>
    </row>
    <row r="4" spans="1:4" ht="12.75">
      <c r="A4" s="2">
        <v>1999</v>
      </c>
      <c r="B4" s="4">
        <v>21</v>
      </c>
      <c r="C4" s="3">
        <v>37830424</v>
      </c>
      <c r="D4" s="5">
        <f t="shared" si="0"/>
        <v>37.830424</v>
      </c>
    </row>
    <row r="5" spans="1:4" ht="12.75">
      <c r="A5" s="2">
        <v>2000</v>
      </c>
      <c r="B5" s="4">
        <v>27</v>
      </c>
      <c r="C5" s="3">
        <v>47457078</v>
      </c>
      <c r="D5" s="5">
        <f t="shared" si="0"/>
        <v>47.457078</v>
      </c>
    </row>
    <row r="6" spans="1:4" ht="12.75">
      <c r="A6" s="2">
        <v>2001</v>
      </c>
      <c r="B6" s="4">
        <v>37</v>
      </c>
      <c r="C6" s="3">
        <v>71285682</v>
      </c>
      <c r="D6" s="5">
        <f t="shared" si="0"/>
        <v>71.285682</v>
      </c>
    </row>
    <row r="7" spans="1:4" ht="12.75">
      <c r="A7" s="2">
        <v>2002</v>
      </c>
      <c r="B7" s="4">
        <v>25</v>
      </c>
      <c r="C7" s="3">
        <v>44080955</v>
      </c>
      <c r="D7" s="5">
        <f t="shared" si="0"/>
        <v>44.080955</v>
      </c>
    </row>
    <row r="8" spans="1:4" ht="12.75">
      <c r="A8" s="2">
        <v>2003</v>
      </c>
      <c r="B8" s="4">
        <v>14</v>
      </c>
      <c r="C8" s="3">
        <v>46152523</v>
      </c>
      <c r="D8" s="5">
        <f t="shared" si="0"/>
        <v>46.152523</v>
      </c>
    </row>
    <row r="9" spans="1:4" ht="12.75">
      <c r="A9" s="2">
        <v>2004</v>
      </c>
      <c r="B9" s="4">
        <v>20</v>
      </c>
      <c r="C9" s="3">
        <v>56191334</v>
      </c>
      <c r="D9" s="5">
        <f t="shared" si="0"/>
        <v>56.191334</v>
      </c>
    </row>
    <row r="10" spans="1:4" ht="12.75">
      <c r="A10" s="2">
        <v>2005</v>
      </c>
      <c r="B10" s="4">
        <v>13</v>
      </c>
      <c r="C10" s="3">
        <v>49146818</v>
      </c>
      <c r="D10" s="5">
        <f t="shared" si="0"/>
        <v>49.146818</v>
      </c>
    </row>
    <row r="11" spans="1:4" ht="12.75">
      <c r="A11" s="2">
        <v>2006</v>
      </c>
      <c r="B11" s="4">
        <v>23</v>
      </c>
      <c r="C11" s="3">
        <v>81442744</v>
      </c>
      <c r="D11" s="5">
        <f t="shared" si="0"/>
        <v>81.442744</v>
      </c>
    </row>
    <row r="12" spans="1:4" ht="12.75">
      <c r="A12" s="2">
        <v>2007</v>
      </c>
      <c r="B12" s="4">
        <v>19</v>
      </c>
      <c r="C12" s="3">
        <v>57848594</v>
      </c>
      <c r="D12" s="5">
        <f t="shared" si="0"/>
        <v>57.848594</v>
      </c>
    </row>
    <row r="13" spans="1:4" ht="12.75">
      <c r="A13" s="2">
        <v>2008</v>
      </c>
      <c r="B13" s="4">
        <v>16</v>
      </c>
      <c r="C13" s="3">
        <v>28421856</v>
      </c>
      <c r="D13" s="5">
        <f t="shared" si="0"/>
        <v>28.421856</v>
      </c>
    </row>
    <row r="14" spans="1:4" ht="12.75">
      <c r="A14" s="2">
        <v>2009</v>
      </c>
      <c r="B14" s="4">
        <v>30</v>
      </c>
      <c r="C14" s="3">
        <v>65798047</v>
      </c>
      <c r="D14" s="5">
        <f t="shared" si="0"/>
        <v>65.798047</v>
      </c>
    </row>
    <row r="15" spans="1:4" ht="12.75">
      <c r="A15" s="2">
        <v>2010</v>
      </c>
      <c r="B15" s="4">
        <v>34</v>
      </c>
      <c r="C15" s="3">
        <v>102362386</v>
      </c>
      <c r="D15" s="5">
        <f t="shared" si="0"/>
        <v>102.362386</v>
      </c>
    </row>
    <row r="16" spans="1:4" ht="12.75">
      <c r="A16" s="2">
        <v>2011</v>
      </c>
      <c r="B16" s="4">
        <v>44</v>
      </c>
      <c r="C16" s="3">
        <v>120349701</v>
      </c>
      <c r="D16" s="5">
        <f t="shared" si="0"/>
        <v>120.349701</v>
      </c>
    </row>
    <row r="17" spans="1:4" ht="12.75">
      <c r="A17" s="2" t="s">
        <v>87</v>
      </c>
      <c r="B17" s="4">
        <f>SUM(B3:B16)</f>
        <v>333</v>
      </c>
      <c r="C17" s="3">
        <f>SUM(C3:C16)</f>
        <v>847794983</v>
      </c>
      <c r="D17" s="5">
        <f t="shared" si="0"/>
        <v>847.794983</v>
      </c>
    </row>
    <row r="42" ht="12.75">
      <c r="A42" t="s">
        <v>90</v>
      </c>
    </row>
    <row r="43" ht="12.75">
      <c r="A43" s="8" t="s">
        <v>960</v>
      </c>
    </row>
    <row r="45" ht="12.75">
      <c r="A45" t="s">
        <v>262</v>
      </c>
    </row>
  </sheetData>
  <sheetProtection/>
  <hyperlinks>
    <hyperlink ref="A43" r:id="rId1" display="http://www.nj.gov/dep/watersupply/dws_loans.html"/>
  </hyperlinks>
  <printOptions/>
  <pageMargins left="0.75" right="0.75" top="1" bottom="1" header="0.5" footer="0.5"/>
  <pageSetup fitToHeight="1" fitToWidth="1" horizontalDpi="600" verticalDpi="600" orientation="portrait" scale="99" r:id="rId3"/>
  <headerFooter alignWithMargins="0">
    <oddHeader>&amp;LAppendix C.3
Summary of Projects Previously Funded through DWSRF
Page &amp;P of &amp;N</oddHeader>
  </headerFooter>
  <colBreaks count="1" manualBreakCount="1">
    <brk id="8" min="1" max="4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3"/>
  <sheetViews>
    <sheetView zoomScalePageLayoutView="0" workbookViewId="0" topLeftCell="A13">
      <selection activeCell="B43" sqref="B43"/>
    </sheetView>
  </sheetViews>
  <sheetFormatPr defaultColWidth="9.140625" defaultRowHeight="12.75"/>
  <cols>
    <col min="1" max="1" width="9.28125" style="0" bestFit="1" customWidth="1"/>
    <col min="2" max="2" width="19.7109375" style="0" customWidth="1"/>
    <col min="3" max="3" width="18.421875" style="0" customWidth="1"/>
    <col min="4" max="4" width="10.140625" style="0" bestFit="1" customWidth="1"/>
  </cols>
  <sheetData>
    <row r="2" spans="1:3" ht="12.75">
      <c r="A2" s="1" t="s">
        <v>84</v>
      </c>
      <c r="B2" s="1" t="s">
        <v>85</v>
      </c>
      <c r="C2" s="1" t="s">
        <v>86</v>
      </c>
    </row>
    <row r="3" spans="1:4" ht="12.75">
      <c r="A3" s="2">
        <v>2001</v>
      </c>
      <c r="B3" s="3">
        <v>60605200</v>
      </c>
      <c r="C3" s="4">
        <v>1</v>
      </c>
      <c r="D3" s="5">
        <f aca="true" t="shared" si="0" ref="D3:D9">B3/1000000</f>
        <v>60.6052</v>
      </c>
    </row>
    <row r="4" spans="1:4" ht="12.75">
      <c r="A4" s="2">
        <v>2002</v>
      </c>
      <c r="B4" s="3">
        <v>8455264</v>
      </c>
      <c r="C4" s="4">
        <v>1</v>
      </c>
      <c r="D4" s="5">
        <f t="shared" si="0"/>
        <v>8.455264</v>
      </c>
    </row>
    <row r="5" spans="1:4" ht="12.75">
      <c r="A5" s="2">
        <v>2006</v>
      </c>
      <c r="B5" s="3">
        <v>21578106</v>
      </c>
      <c r="C5" s="4">
        <v>1</v>
      </c>
      <c r="D5" s="5">
        <f t="shared" si="0"/>
        <v>21.578106</v>
      </c>
    </row>
    <row r="6" spans="1:4" ht="12.75">
      <c r="A6" s="2">
        <v>2007</v>
      </c>
      <c r="B6" s="6">
        <v>55512787</v>
      </c>
      <c r="C6" s="4">
        <v>15</v>
      </c>
      <c r="D6" s="5">
        <f t="shared" si="0"/>
        <v>55.512787</v>
      </c>
    </row>
    <row r="7" spans="1:4" ht="12.75">
      <c r="A7" s="2">
        <v>2008</v>
      </c>
      <c r="B7" s="6">
        <v>56720443</v>
      </c>
      <c r="C7" s="4">
        <v>15</v>
      </c>
      <c r="D7" s="5">
        <f t="shared" si="0"/>
        <v>56.720443</v>
      </c>
    </row>
    <row r="8" spans="1:4" ht="12.75">
      <c r="A8" s="2">
        <v>2009</v>
      </c>
      <c r="B8" s="6">
        <v>58638782</v>
      </c>
      <c r="C8" s="4">
        <v>22</v>
      </c>
      <c r="D8" s="5">
        <f t="shared" si="0"/>
        <v>58.638782</v>
      </c>
    </row>
    <row r="9" spans="1:4" ht="12.75">
      <c r="A9" s="2" t="s">
        <v>87</v>
      </c>
      <c r="B9" s="3">
        <f>SUM(B3:B8)</f>
        <v>261510582</v>
      </c>
      <c r="C9" s="4">
        <f>SUM(C3:C8)</f>
        <v>55</v>
      </c>
      <c r="D9" s="5">
        <f t="shared" si="0"/>
        <v>261.510582</v>
      </c>
    </row>
    <row r="10" ht="12.75">
      <c r="D10" s="5" t="s">
        <v>88</v>
      </c>
    </row>
    <row r="11" ht="12.75">
      <c r="D11" s="5">
        <f>C11/1000000</f>
        <v>0</v>
      </c>
    </row>
    <row r="12" ht="12.75">
      <c r="D12" s="5">
        <f>C12/1000000</f>
        <v>0</v>
      </c>
    </row>
    <row r="13" spans="3:4" ht="15">
      <c r="C13" s="7"/>
      <c r="D13" s="5">
        <f>C13/1000000</f>
        <v>0</v>
      </c>
    </row>
    <row r="14" spans="3:4" ht="15">
      <c r="C14" s="7"/>
      <c r="D14" s="5">
        <f>C14/1000000</f>
        <v>0</v>
      </c>
    </row>
    <row r="15" spans="3:4" ht="15">
      <c r="C15" s="7"/>
      <c r="D15" s="5">
        <f>C15/1000000</f>
        <v>0</v>
      </c>
    </row>
    <row r="16" ht="15">
      <c r="C16" s="7"/>
    </row>
    <row r="33" ht="12.75">
      <c r="A33" t="s">
        <v>89</v>
      </c>
    </row>
  </sheetData>
  <sheetProtection/>
  <printOptions/>
  <pageMargins left="0.75" right="0.75" top="1" bottom="1" header="0.5" footer="0.5"/>
  <pageSetup horizontalDpi="600" verticalDpi="600" orientation="portrait" scale="88" r:id="rId2"/>
  <headerFooter alignWithMargins="0">
    <oddHeader>&amp;LAppendix C.4
Summary of Projects Previously Funded through Other Sources
Page &amp;P of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D25" sqref="D25"/>
    </sheetView>
  </sheetViews>
  <sheetFormatPr defaultColWidth="9.140625" defaultRowHeight="12.75"/>
  <cols>
    <col min="2" max="2" width="18.140625" style="0" customWidth="1"/>
    <col min="3" max="3" width="28.8515625" style="0" customWidth="1"/>
    <col min="4" max="4" width="19.8515625" style="0" customWidth="1"/>
    <col min="5" max="5" width="15.57421875" style="98" customWidth="1"/>
    <col min="6" max="6" width="16.28125" style="0" customWidth="1"/>
    <col min="7" max="7" width="16.8515625" style="0" customWidth="1"/>
    <col min="8" max="8" width="22.00390625" style="0" customWidth="1"/>
    <col min="9" max="9" width="14.28125" style="0" customWidth="1"/>
    <col min="10" max="10" width="22.00390625" style="0" customWidth="1"/>
    <col min="11" max="11" width="14.00390625" style="0" customWidth="1"/>
  </cols>
  <sheetData>
    <row r="1" spans="2:12" ht="15">
      <c r="B1" s="9" t="s">
        <v>961</v>
      </c>
      <c r="C1" s="10"/>
      <c r="D1" s="10"/>
      <c r="E1" s="97"/>
      <c r="F1" s="10"/>
      <c r="G1" s="10"/>
      <c r="H1" s="10"/>
      <c r="I1" s="10"/>
      <c r="J1" s="10"/>
      <c r="K1" s="10"/>
      <c r="L1" s="10"/>
    </row>
    <row r="2" spans="2:12" ht="12.75">
      <c r="B2" s="10"/>
      <c r="C2" s="10"/>
      <c r="D2" s="10"/>
      <c r="E2" s="97"/>
      <c r="F2" s="10"/>
      <c r="G2" s="10"/>
      <c r="H2" s="10"/>
      <c r="I2" s="10"/>
      <c r="J2" s="10"/>
      <c r="K2" s="10"/>
      <c r="L2" s="10"/>
    </row>
    <row r="3" spans="1:12" ht="38.25">
      <c r="A3" s="10" t="s">
        <v>16</v>
      </c>
      <c r="B3" s="10" t="s">
        <v>641</v>
      </c>
      <c r="C3" s="10" t="s">
        <v>30</v>
      </c>
      <c r="D3" s="10" t="s">
        <v>642</v>
      </c>
      <c r="E3" s="97" t="s">
        <v>1110</v>
      </c>
      <c r="F3" s="10" t="s">
        <v>672</v>
      </c>
      <c r="G3" s="10" t="s">
        <v>644</v>
      </c>
      <c r="H3" s="10" t="s">
        <v>673</v>
      </c>
      <c r="I3" s="10" t="s">
        <v>674</v>
      </c>
      <c r="J3" s="11" t="s">
        <v>677</v>
      </c>
      <c r="K3" s="10" t="s">
        <v>675</v>
      </c>
      <c r="L3" s="10"/>
    </row>
    <row r="4" spans="1:12" ht="12.75">
      <c r="A4" s="10"/>
      <c r="B4" s="10"/>
      <c r="C4" s="10"/>
      <c r="D4" s="10"/>
      <c r="E4" s="97"/>
      <c r="F4" s="10"/>
      <c r="G4" s="10"/>
      <c r="H4" s="10"/>
      <c r="I4" s="10"/>
      <c r="J4" s="10"/>
      <c r="K4" s="10"/>
      <c r="L4" s="10"/>
    </row>
    <row r="5" ht="12.75">
      <c r="A5" s="10" t="s">
        <v>676</v>
      </c>
    </row>
    <row r="6" spans="1:11" ht="12.75">
      <c r="A6" s="21" t="s">
        <v>551</v>
      </c>
      <c r="B6" s="12" t="s">
        <v>896</v>
      </c>
      <c r="C6" s="34" t="s">
        <v>860</v>
      </c>
      <c r="D6" s="13" t="s">
        <v>111</v>
      </c>
      <c r="E6" s="99">
        <v>27810</v>
      </c>
      <c r="F6" s="31">
        <v>-25000</v>
      </c>
      <c r="G6" s="14">
        <f>+H6-F6</f>
        <v>238039</v>
      </c>
      <c r="H6" s="31">
        <v>213039</v>
      </c>
      <c r="I6" s="31">
        <v>159779</v>
      </c>
      <c r="J6" s="31"/>
      <c r="K6" s="31">
        <v>53260</v>
      </c>
    </row>
    <row r="7" spans="1:11" ht="45">
      <c r="A7" s="21" t="s">
        <v>551</v>
      </c>
      <c r="B7" s="12" t="s">
        <v>112</v>
      </c>
      <c r="C7" s="12" t="s">
        <v>963</v>
      </c>
      <c r="D7" s="13" t="s">
        <v>962</v>
      </c>
      <c r="E7" s="100">
        <v>25000</v>
      </c>
      <c r="F7" s="31">
        <v>1688463</v>
      </c>
      <c r="G7" s="14">
        <f>+H7-F7</f>
        <v>306967</v>
      </c>
      <c r="H7" s="31">
        <v>1995430</v>
      </c>
      <c r="I7" s="31">
        <v>955430</v>
      </c>
      <c r="J7" s="31"/>
      <c r="K7" s="31">
        <v>1040000</v>
      </c>
    </row>
    <row r="8" spans="1:11" ht="45">
      <c r="A8" s="21" t="s">
        <v>551</v>
      </c>
      <c r="B8" s="12" t="s">
        <v>93</v>
      </c>
      <c r="C8" s="34" t="s">
        <v>94</v>
      </c>
      <c r="D8" s="13" t="s">
        <v>113</v>
      </c>
      <c r="E8" s="99">
        <v>12265</v>
      </c>
      <c r="F8" s="31">
        <v>243000</v>
      </c>
      <c r="G8" s="14">
        <f>+H8-F8</f>
        <v>57440</v>
      </c>
      <c r="H8" s="31">
        <v>300440</v>
      </c>
      <c r="I8" s="31">
        <v>150220</v>
      </c>
      <c r="J8" s="31"/>
      <c r="K8" s="31">
        <v>150220</v>
      </c>
    </row>
    <row r="9" spans="2:12" ht="12.75">
      <c r="B9" s="17" t="s">
        <v>679</v>
      </c>
      <c r="C9" s="17" t="s">
        <v>42</v>
      </c>
      <c r="D9" s="10"/>
      <c r="E9" s="97"/>
      <c r="F9" s="10"/>
      <c r="G9" s="10"/>
      <c r="H9" s="19">
        <f>SUM(H6:H8)</f>
        <v>2508909</v>
      </c>
      <c r="I9" s="19">
        <f>SUM(I6:I8)</f>
        <v>1265429</v>
      </c>
      <c r="J9" s="19">
        <f>SUM(J2:J8)</f>
        <v>0</v>
      </c>
      <c r="K9" s="19">
        <f>SUM(K6:K8)</f>
        <v>1243480</v>
      </c>
      <c r="L9" s="10"/>
    </row>
    <row r="10" spans="2:10" ht="12.75">
      <c r="B10" s="10"/>
      <c r="C10" s="10"/>
      <c r="D10" s="10"/>
      <c r="E10" s="97"/>
      <c r="F10" s="10"/>
      <c r="G10" s="10"/>
      <c r="H10" s="20"/>
      <c r="J10" s="20"/>
    </row>
    <row r="11" ht="12.75">
      <c r="A11" s="10" t="s">
        <v>680</v>
      </c>
    </row>
    <row r="12" spans="1:11" ht="22.5">
      <c r="A12" s="21" t="s">
        <v>206</v>
      </c>
      <c r="B12" s="22" t="s">
        <v>164</v>
      </c>
      <c r="C12" s="22" t="s">
        <v>165</v>
      </c>
      <c r="D12" s="23" t="s">
        <v>420</v>
      </c>
      <c r="E12" s="96">
        <v>42040</v>
      </c>
      <c r="F12" s="24">
        <v>5302900</v>
      </c>
      <c r="G12" s="18">
        <f>+H12-F12</f>
        <v>623114</v>
      </c>
      <c r="H12" s="24">
        <v>5926014</v>
      </c>
      <c r="I12" s="24">
        <v>4526014</v>
      </c>
      <c r="K12" s="24">
        <v>1400000</v>
      </c>
    </row>
    <row r="13" spans="2:11" ht="12.75">
      <c r="B13" s="17" t="s">
        <v>969</v>
      </c>
      <c r="C13" s="22" t="s">
        <v>42</v>
      </c>
      <c r="H13" s="27">
        <f>SUM(H12:H12)</f>
        <v>5926014</v>
      </c>
      <c r="I13" s="27">
        <f>SUM(I12:I12)</f>
        <v>4526014</v>
      </c>
      <c r="J13" s="19">
        <f>SUM(J6:J12)</f>
        <v>0</v>
      </c>
      <c r="K13" s="24">
        <f>SUM(K12:K12)</f>
        <v>1400000</v>
      </c>
    </row>
    <row r="14" spans="2:11" ht="12.75">
      <c r="B14" s="17"/>
      <c r="C14" s="22"/>
      <c r="H14" s="27"/>
      <c r="I14" s="27"/>
      <c r="K14" s="24"/>
    </row>
    <row r="15" ht="12.75">
      <c r="A15" s="10" t="s">
        <v>964</v>
      </c>
    </row>
    <row r="16" spans="1:11" ht="33.75">
      <c r="A16" s="21">
        <v>4</v>
      </c>
      <c r="B16" s="12" t="s">
        <v>209</v>
      </c>
      <c r="C16" s="12" t="s">
        <v>687</v>
      </c>
      <c r="D16" s="13" t="s">
        <v>688</v>
      </c>
      <c r="E16" s="100">
        <v>28250</v>
      </c>
      <c r="F16" s="33">
        <v>2549100</v>
      </c>
      <c r="G16" s="14">
        <f>+H16-F16</f>
        <v>435517</v>
      </c>
      <c r="H16" s="33">
        <v>2984617</v>
      </c>
      <c r="I16" s="33">
        <v>1236411</v>
      </c>
      <c r="J16" s="33">
        <v>618206</v>
      </c>
      <c r="K16" s="33">
        <v>1130000</v>
      </c>
    </row>
    <row r="17" spans="1:11" ht="33.75">
      <c r="A17" s="21">
        <v>9</v>
      </c>
      <c r="B17" s="12" t="s">
        <v>693</v>
      </c>
      <c r="C17" s="12" t="s">
        <v>694</v>
      </c>
      <c r="D17" s="13" t="s">
        <v>695</v>
      </c>
      <c r="E17" s="100">
        <v>33000</v>
      </c>
      <c r="F17" s="33">
        <v>2224000</v>
      </c>
      <c r="G17" s="14">
        <f>+H17-F17</f>
        <v>611280</v>
      </c>
      <c r="H17" s="33">
        <v>2835280</v>
      </c>
      <c r="I17" s="33">
        <v>1183520</v>
      </c>
      <c r="J17" s="33">
        <v>591760</v>
      </c>
      <c r="K17" s="33">
        <v>1060000</v>
      </c>
    </row>
    <row r="18" spans="1:11" ht="33.75">
      <c r="A18" s="21">
        <v>12</v>
      </c>
      <c r="B18" s="73" t="s">
        <v>698</v>
      </c>
      <c r="C18" s="12" t="s">
        <v>699</v>
      </c>
      <c r="D18" s="13" t="s">
        <v>700</v>
      </c>
      <c r="E18" s="100">
        <v>12400</v>
      </c>
      <c r="F18" s="33">
        <v>216990</v>
      </c>
      <c r="G18" s="14">
        <f>+H18-F18</f>
        <v>0</v>
      </c>
      <c r="H18" s="33">
        <v>216990</v>
      </c>
      <c r="I18" s="33">
        <v>86796</v>
      </c>
      <c r="J18" s="33">
        <v>43398</v>
      </c>
      <c r="K18" s="33">
        <v>86796</v>
      </c>
    </row>
    <row r="19" spans="1:11" ht="22.5">
      <c r="A19" s="21">
        <v>24</v>
      </c>
      <c r="B19" s="71" t="s">
        <v>715</v>
      </c>
      <c r="C19" s="34" t="s">
        <v>716</v>
      </c>
      <c r="D19" s="13" t="s">
        <v>717</v>
      </c>
      <c r="E19" s="99">
        <v>10300</v>
      </c>
      <c r="F19" s="14">
        <v>631633</v>
      </c>
      <c r="G19" s="30">
        <f>+H19-F19</f>
        <v>147045</v>
      </c>
      <c r="H19" s="14">
        <v>778678</v>
      </c>
      <c r="I19" s="14">
        <v>322452</v>
      </c>
      <c r="J19" s="14">
        <v>161226</v>
      </c>
      <c r="K19" s="14">
        <v>295000</v>
      </c>
    </row>
    <row r="20" spans="1:11" ht="33.75">
      <c r="A20" s="21">
        <v>45</v>
      </c>
      <c r="B20" s="12" t="s">
        <v>893</v>
      </c>
      <c r="C20" s="12" t="s">
        <v>738</v>
      </c>
      <c r="D20" s="13" t="s">
        <v>739</v>
      </c>
      <c r="E20" s="100">
        <v>11215</v>
      </c>
      <c r="F20" s="29">
        <v>2433140</v>
      </c>
      <c r="G20" s="30">
        <f>+H20-F20</f>
        <v>618793</v>
      </c>
      <c r="H20" s="31">
        <v>3051933</v>
      </c>
      <c r="I20" s="31">
        <v>1264622</v>
      </c>
      <c r="J20" s="31">
        <v>632311</v>
      </c>
      <c r="K20" s="31">
        <v>1155000</v>
      </c>
    </row>
    <row r="21" spans="1:11" ht="33.75">
      <c r="A21" s="21">
        <v>47</v>
      </c>
      <c r="B21" s="71" t="s">
        <v>568</v>
      </c>
      <c r="C21" s="34" t="s">
        <v>741</v>
      </c>
      <c r="D21" s="35" t="s">
        <v>742</v>
      </c>
      <c r="E21" s="99">
        <v>1850</v>
      </c>
      <c r="F21" s="32">
        <v>897308</v>
      </c>
      <c r="G21" s="60">
        <f aca="true" t="shared" si="0" ref="G21:G48">+H21-F21</f>
        <v>92790</v>
      </c>
      <c r="H21" s="32">
        <f>SUM(I21:K21)</f>
        <v>990098</v>
      </c>
      <c r="I21" s="32">
        <v>396039</v>
      </c>
      <c r="J21" s="32">
        <v>198020</v>
      </c>
      <c r="K21" s="32">
        <v>396039</v>
      </c>
    </row>
    <row r="22" spans="1:11" ht="22.5">
      <c r="A22" s="21">
        <v>51</v>
      </c>
      <c r="B22" s="12" t="s">
        <v>746</v>
      </c>
      <c r="C22" s="34" t="s">
        <v>747</v>
      </c>
      <c r="D22" s="13" t="s">
        <v>748</v>
      </c>
      <c r="E22" s="100">
        <v>33450</v>
      </c>
      <c r="F22" s="29">
        <v>267285</v>
      </c>
      <c r="G22" s="30">
        <f t="shared" si="0"/>
        <v>122991</v>
      </c>
      <c r="H22" s="31">
        <v>390276</v>
      </c>
      <c r="I22" s="31">
        <v>160184</v>
      </c>
      <c r="J22" s="31">
        <v>80092</v>
      </c>
      <c r="K22" s="31">
        <v>150000</v>
      </c>
    </row>
    <row r="23" spans="1:11" ht="22.5">
      <c r="A23" s="21">
        <v>53</v>
      </c>
      <c r="B23" s="16" t="s">
        <v>633</v>
      </c>
      <c r="C23" s="16" t="s">
        <v>965</v>
      </c>
      <c r="D23" s="61" t="s">
        <v>750</v>
      </c>
      <c r="E23" s="101">
        <v>8133</v>
      </c>
      <c r="F23" s="32">
        <v>1493241</v>
      </c>
      <c r="G23" s="60">
        <f t="shared" si="0"/>
        <v>445820</v>
      </c>
      <c r="H23" s="32">
        <v>1939061</v>
      </c>
      <c r="I23" s="32">
        <v>802707</v>
      </c>
      <c r="J23" s="32">
        <v>401354</v>
      </c>
      <c r="K23" s="32">
        <v>735000</v>
      </c>
    </row>
    <row r="24" spans="1:11" ht="22.5">
      <c r="A24" s="21">
        <v>55</v>
      </c>
      <c r="B24" s="34" t="s">
        <v>895</v>
      </c>
      <c r="C24" s="34" t="s">
        <v>858</v>
      </c>
      <c r="D24" s="35" t="s">
        <v>752</v>
      </c>
      <c r="E24" s="99">
        <v>217230</v>
      </c>
      <c r="F24" s="36">
        <v>55833307</v>
      </c>
      <c r="G24" s="30">
        <f t="shared" si="0"/>
        <v>8986785</v>
      </c>
      <c r="H24" s="36">
        <v>64820092</v>
      </c>
      <c r="I24" s="36">
        <v>46140092</v>
      </c>
      <c r="J24" s="36">
        <v>2000000</v>
      </c>
      <c r="K24" s="36">
        <v>16680000</v>
      </c>
    </row>
    <row r="25" spans="1:11" ht="22.5">
      <c r="A25" s="21">
        <v>62</v>
      </c>
      <c r="B25" s="12" t="s">
        <v>145</v>
      </c>
      <c r="C25" s="12" t="s">
        <v>758</v>
      </c>
      <c r="D25" s="13" t="s">
        <v>759</v>
      </c>
      <c r="E25" s="100">
        <v>52266</v>
      </c>
      <c r="F25" s="29">
        <v>1741819</v>
      </c>
      <c r="G25" s="30">
        <f t="shared" si="0"/>
        <v>619830</v>
      </c>
      <c r="H25" s="31">
        <v>2361649</v>
      </c>
      <c r="I25" s="31">
        <v>977765</v>
      </c>
      <c r="J25" s="32">
        <v>488884</v>
      </c>
      <c r="K25" s="31">
        <v>895000</v>
      </c>
    </row>
    <row r="26" spans="1:11" ht="45">
      <c r="A26" s="21">
        <v>63</v>
      </c>
      <c r="B26" s="12" t="s">
        <v>760</v>
      </c>
      <c r="C26" s="34" t="s">
        <v>761</v>
      </c>
      <c r="D26" s="13" t="s">
        <v>762</v>
      </c>
      <c r="E26" s="100">
        <v>49350</v>
      </c>
      <c r="F26" s="29">
        <v>611449</v>
      </c>
      <c r="G26" s="30">
        <f t="shared" si="0"/>
        <v>282122</v>
      </c>
      <c r="H26" s="31">
        <v>893571</v>
      </c>
      <c r="I26" s="31">
        <v>372381</v>
      </c>
      <c r="J26" s="31">
        <v>186190</v>
      </c>
      <c r="K26" s="31">
        <v>335000</v>
      </c>
    </row>
    <row r="27" spans="1:11" ht="22.5">
      <c r="A27" s="21">
        <v>72</v>
      </c>
      <c r="B27" s="73" t="s">
        <v>894</v>
      </c>
      <c r="C27" s="12" t="s">
        <v>771</v>
      </c>
      <c r="D27" s="13" t="s">
        <v>772</v>
      </c>
      <c r="E27" s="100">
        <v>4500</v>
      </c>
      <c r="F27" s="32">
        <v>279520</v>
      </c>
      <c r="G27" s="15">
        <f t="shared" si="0"/>
        <v>0</v>
      </c>
      <c r="H27" s="33">
        <v>279520</v>
      </c>
      <c r="I27" s="33">
        <v>111808</v>
      </c>
      <c r="J27" s="33">
        <v>55904</v>
      </c>
      <c r="K27" s="33">
        <v>111808</v>
      </c>
    </row>
    <row r="28" spans="1:11" ht="45">
      <c r="A28" s="21">
        <v>126</v>
      </c>
      <c r="B28" s="73" t="s">
        <v>832</v>
      </c>
      <c r="C28" s="12" t="s">
        <v>263</v>
      </c>
      <c r="D28" s="13" t="s">
        <v>264</v>
      </c>
      <c r="E28" s="100">
        <v>25420</v>
      </c>
      <c r="F28" s="29">
        <v>554984</v>
      </c>
      <c r="G28" s="30">
        <f t="shared" si="0"/>
        <v>214286</v>
      </c>
      <c r="H28" s="31">
        <v>769270</v>
      </c>
      <c r="I28" s="31">
        <v>312847</v>
      </c>
      <c r="J28" s="31">
        <v>156423</v>
      </c>
      <c r="K28" s="31">
        <v>300000</v>
      </c>
    </row>
    <row r="29" spans="1:11" ht="45">
      <c r="A29" s="21">
        <v>142</v>
      </c>
      <c r="B29" s="12" t="s">
        <v>550</v>
      </c>
      <c r="C29" s="12" t="s">
        <v>280</v>
      </c>
      <c r="D29" s="13" t="s">
        <v>281</v>
      </c>
      <c r="E29" s="100">
        <v>25725</v>
      </c>
      <c r="F29" s="32">
        <v>318120</v>
      </c>
      <c r="G29" s="14">
        <f t="shared" si="0"/>
        <v>131003</v>
      </c>
      <c r="H29" s="33">
        <v>449123</v>
      </c>
      <c r="I29" s="33">
        <v>344123</v>
      </c>
      <c r="J29" s="33"/>
      <c r="K29" s="33">
        <v>105000</v>
      </c>
    </row>
    <row r="30" spans="1:11" ht="33.75">
      <c r="A30" s="21">
        <v>143</v>
      </c>
      <c r="B30" s="12" t="s">
        <v>550</v>
      </c>
      <c r="C30" s="12" t="s">
        <v>282</v>
      </c>
      <c r="D30" s="13" t="s">
        <v>283</v>
      </c>
      <c r="E30" s="100">
        <v>25725</v>
      </c>
      <c r="F30" s="32">
        <v>536702</v>
      </c>
      <c r="G30" s="14">
        <f t="shared" si="0"/>
        <v>216159</v>
      </c>
      <c r="H30" s="33">
        <v>752861</v>
      </c>
      <c r="I30" s="33">
        <v>572861</v>
      </c>
      <c r="J30" s="33"/>
      <c r="K30" s="33">
        <v>180000</v>
      </c>
    </row>
    <row r="31" spans="1:11" ht="45">
      <c r="A31" s="21">
        <v>148</v>
      </c>
      <c r="B31" s="22" t="s">
        <v>152</v>
      </c>
      <c r="C31" s="22" t="s">
        <v>652</v>
      </c>
      <c r="D31" s="23" t="s">
        <v>290</v>
      </c>
      <c r="E31" s="102">
        <v>8810</v>
      </c>
      <c r="F31" s="18">
        <v>3980000</v>
      </c>
      <c r="G31" s="18">
        <f t="shared" si="0"/>
        <v>802675</v>
      </c>
      <c r="H31" s="40">
        <v>4782675</v>
      </c>
      <c r="I31" s="40">
        <v>3612675</v>
      </c>
      <c r="J31" s="40"/>
      <c r="K31" s="40">
        <v>1170000</v>
      </c>
    </row>
    <row r="32" spans="1:11" ht="22.5">
      <c r="A32" s="21">
        <v>176</v>
      </c>
      <c r="B32" s="71" t="s">
        <v>93</v>
      </c>
      <c r="C32" s="34" t="s">
        <v>318</v>
      </c>
      <c r="D32" s="35" t="s">
        <v>319</v>
      </c>
      <c r="E32" s="103">
        <v>12265</v>
      </c>
      <c r="F32" s="36">
        <v>539221</v>
      </c>
      <c r="G32" s="14">
        <f t="shared" si="0"/>
        <v>183645</v>
      </c>
      <c r="H32" s="36">
        <v>722866</v>
      </c>
      <c r="I32" s="36">
        <v>542149</v>
      </c>
      <c r="J32" s="36"/>
      <c r="K32" s="36">
        <v>180717</v>
      </c>
    </row>
    <row r="33" spans="1:11" ht="22.5">
      <c r="A33" s="21">
        <v>178</v>
      </c>
      <c r="B33" s="73" t="s">
        <v>894</v>
      </c>
      <c r="C33" s="12" t="s">
        <v>320</v>
      </c>
      <c r="D33" s="13" t="s">
        <v>321</v>
      </c>
      <c r="E33" s="100">
        <v>4500</v>
      </c>
      <c r="F33" s="32">
        <v>616500</v>
      </c>
      <c r="G33" s="30">
        <f t="shared" si="0"/>
        <v>247125</v>
      </c>
      <c r="H33" s="33">
        <v>863625</v>
      </c>
      <c r="I33" s="33">
        <v>647719</v>
      </c>
      <c r="J33" s="33"/>
      <c r="K33" s="33">
        <v>215906</v>
      </c>
    </row>
    <row r="34" spans="1:11" ht="22.5">
      <c r="A34" s="21">
        <v>182</v>
      </c>
      <c r="B34" s="73" t="s">
        <v>873</v>
      </c>
      <c r="C34" s="12" t="s">
        <v>660</v>
      </c>
      <c r="D34" s="13" t="s">
        <v>326</v>
      </c>
      <c r="E34" s="100">
        <v>400</v>
      </c>
      <c r="F34" s="32">
        <v>202150</v>
      </c>
      <c r="G34" s="14">
        <f t="shared" si="0"/>
        <v>50350</v>
      </c>
      <c r="H34" s="33">
        <v>252500</v>
      </c>
      <c r="I34" s="33">
        <v>189375</v>
      </c>
      <c r="J34" s="33"/>
      <c r="K34" s="33">
        <v>63125</v>
      </c>
    </row>
    <row r="35" spans="1:11" ht="22.5">
      <c r="A35" s="21">
        <v>206</v>
      </c>
      <c r="B35" s="34" t="s">
        <v>576</v>
      </c>
      <c r="C35" s="34" t="s">
        <v>349</v>
      </c>
      <c r="D35" s="35" t="s">
        <v>350</v>
      </c>
      <c r="E35" s="99">
        <v>250010</v>
      </c>
      <c r="F35" s="38">
        <v>3380040</v>
      </c>
      <c r="G35" s="14">
        <f t="shared" si="0"/>
        <v>494960</v>
      </c>
      <c r="H35" s="38">
        <v>3875000</v>
      </c>
      <c r="I35" s="38">
        <v>2960000</v>
      </c>
      <c r="J35" s="38"/>
      <c r="K35" s="38">
        <v>915000</v>
      </c>
    </row>
    <row r="36" spans="1:11" ht="33.75">
      <c r="A36" s="21">
        <v>239</v>
      </c>
      <c r="B36" s="12" t="s">
        <v>947</v>
      </c>
      <c r="C36" s="12" t="s">
        <v>665</v>
      </c>
      <c r="D36" s="13" t="s">
        <v>385</v>
      </c>
      <c r="E36" s="100">
        <v>8900</v>
      </c>
      <c r="F36" s="14">
        <v>875578</v>
      </c>
      <c r="G36" s="14">
        <f t="shared" si="0"/>
        <v>366949</v>
      </c>
      <c r="H36" s="33">
        <v>1242527</v>
      </c>
      <c r="I36" s="33">
        <v>947527</v>
      </c>
      <c r="J36" s="33"/>
      <c r="K36" s="33">
        <v>295000</v>
      </c>
    </row>
    <row r="37" spans="1:11" ht="22.5">
      <c r="A37" s="21">
        <v>253</v>
      </c>
      <c r="B37" s="73" t="s">
        <v>873</v>
      </c>
      <c r="C37" s="12" t="s">
        <v>926</v>
      </c>
      <c r="D37" s="13" t="s">
        <v>394</v>
      </c>
      <c r="E37" s="100">
        <v>400</v>
      </c>
      <c r="F37" s="32">
        <v>102000</v>
      </c>
      <c r="G37" s="14">
        <f t="shared" si="0"/>
        <v>53160</v>
      </c>
      <c r="H37" s="33">
        <v>155160</v>
      </c>
      <c r="I37" s="33">
        <v>116370</v>
      </c>
      <c r="J37" s="33"/>
      <c r="K37" s="33">
        <v>38790</v>
      </c>
    </row>
    <row r="38" spans="1:11" ht="22.5">
      <c r="A38" s="21">
        <v>267</v>
      </c>
      <c r="B38" s="22" t="s">
        <v>152</v>
      </c>
      <c r="C38" s="22" t="s">
        <v>1</v>
      </c>
      <c r="D38" s="23" t="s">
        <v>407</v>
      </c>
      <c r="E38" s="102">
        <v>8810</v>
      </c>
      <c r="F38" s="18">
        <v>464000</v>
      </c>
      <c r="G38" s="18">
        <f t="shared" si="0"/>
        <v>65465</v>
      </c>
      <c r="H38" s="40">
        <v>529465</v>
      </c>
      <c r="I38" s="40">
        <v>399465</v>
      </c>
      <c r="J38" s="40"/>
      <c r="K38" s="40">
        <v>130000</v>
      </c>
    </row>
    <row r="39" spans="1:11" ht="22.5">
      <c r="A39" s="21">
        <v>303</v>
      </c>
      <c r="B39" s="73" t="s">
        <v>873</v>
      </c>
      <c r="C39" s="12" t="s">
        <v>161</v>
      </c>
      <c r="D39" s="13" t="s">
        <v>444</v>
      </c>
      <c r="E39" s="100">
        <v>400</v>
      </c>
      <c r="F39" s="32">
        <v>18000</v>
      </c>
      <c r="G39" s="14">
        <f t="shared" si="0"/>
        <v>9540</v>
      </c>
      <c r="H39" s="33">
        <v>27540</v>
      </c>
      <c r="I39" s="33">
        <v>20655</v>
      </c>
      <c r="J39" s="33"/>
      <c r="K39" s="33">
        <v>6885</v>
      </c>
    </row>
    <row r="40" spans="1:11" ht="22.5">
      <c r="A40" s="21">
        <v>311</v>
      </c>
      <c r="B40" s="73" t="s">
        <v>894</v>
      </c>
      <c r="C40" s="12" t="s">
        <v>453</v>
      </c>
      <c r="D40" s="13" t="s">
        <v>454</v>
      </c>
      <c r="E40" s="100">
        <v>4500</v>
      </c>
      <c r="F40" s="32">
        <v>68000</v>
      </c>
      <c r="G40" s="15">
        <f t="shared" si="0"/>
        <v>30440</v>
      </c>
      <c r="H40" s="33">
        <v>98440</v>
      </c>
      <c r="I40" s="33">
        <v>73830</v>
      </c>
      <c r="J40" s="33"/>
      <c r="K40" s="33">
        <v>24610</v>
      </c>
    </row>
    <row r="41" spans="1:11" ht="12.75">
      <c r="A41" s="21">
        <v>314</v>
      </c>
      <c r="B41" s="73" t="s">
        <v>832</v>
      </c>
      <c r="C41" s="12" t="s">
        <v>457</v>
      </c>
      <c r="D41" s="13" t="s">
        <v>458</v>
      </c>
      <c r="E41" s="100">
        <v>25420</v>
      </c>
      <c r="F41" s="29">
        <v>239575</v>
      </c>
      <c r="G41" s="30">
        <f t="shared" si="0"/>
        <v>100563</v>
      </c>
      <c r="H41" s="31">
        <v>340138</v>
      </c>
      <c r="I41" s="31">
        <v>255101</v>
      </c>
      <c r="J41" s="31"/>
      <c r="K41" s="31">
        <v>85037</v>
      </c>
    </row>
    <row r="42" spans="1:11" ht="22.5">
      <c r="A42" s="21">
        <v>341</v>
      </c>
      <c r="B42" s="73" t="s">
        <v>873</v>
      </c>
      <c r="C42" s="12" t="s">
        <v>167</v>
      </c>
      <c r="D42" s="13" t="s">
        <v>484</v>
      </c>
      <c r="E42" s="100">
        <v>400</v>
      </c>
      <c r="F42" s="32">
        <v>90000</v>
      </c>
      <c r="G42" s="14">
        <f t="shared" si="0"/>
        <v>0</v>
      </c>
      <c r="H42" s="33">
        <v>90000</v>
      </c>
      <c r="I42" s="33">
        <v>67500</v>
      </c>
      <c r="J42" s="33"/>
      <c r="K42" s="33">
        <v>22500</v>
      </c>
    </row>
    <row r="43" spans="1:11" ht="12.75">
      <c r="A43" s="21">
        <v>360</v>
      </c>
      <c r="B43" s="73" t="s">
        <v>698</v>
      </c>
      <c r="C43" s="12" t="s">
        <v>503</v>
      </c>
      <c r="D43" s="13" t="s">
        <v>504</v>
      </c>
      <c r="E43" s="100">
        <v>12400</v>
      </c>
      <c r="F43" s="33">
        <v>36700</v>
      </c>
      <c r="G43" s="14">
        <f t="shared" si="0"/>
        <v>22111</v>
      </c>
      <c r="H43" s="33">
        <v>58811</v>
      </c>
      <c r="I43" s="33">
        <v>44108</v>
      </c>
      <c r="J43" s="33"/>
      <c r="K43" s="33">
        <v>14703</v>
      </c>
    </row>
    <row r="44" spans="1:11" ht="33.75">
      <c r="A44" s="21">
        <v>361</v>
      </c>
      <c r="B44" s="71" t="s">
        <v>93</v>
      </c>
      <c r="C44" s="34" t="s">
        <v>582</v>
      </c>
      <c r="D44" s="35" t="s">
        <v>505</v>
      </c>
      <c r="E44" s="103">
        <v>12265</v>
      </c>
      <c r="F44" s="36">
        <v>224375</v>
      </c>
      <c r="G44" s="14">
        <f t="shared" si="0"/>
        <v>34425</v>
      </c>
      <c r="H44" s="36">
        <v>258800</v>
      </c>
      <c r="I44" s="36">
        <v>194100</v>
      </c>
      <c r="J44" s="36"/>
      <c r="K44" s="36">
        <v>64700</v>
      </c>
    </row>
    <row r="45" spans="1:11" ht="45">
      <c r="A45" s="21">
        <v>366</v>
      </c>
      <c r="B45" s="71" t="s">
        <v>585</v>
      </c>
      <c r="C45" s="34" t="s">
        <v>966</v>
      </c>
      <c r="D45" s="35" t="s">
        <v>509</v>
      </c>
      <c r="E45" s="103">
        <v>500</v>
      </c>
      <c r="F45" s="36">
        <v>382200</v>
      </c>
      <c r="G45" s="14">
        <f t="shared" si="0"/>
        <v>0</v>
      </c>
      <c r="H45" s="36">
        <v>382200</v>
      </c>
      <c r="I45" s="36">
        <v>286650</v>
      </c>
      <c r="J45" s="36"/>
      <c r="K45" s="36">
        <v>95550</v>
      </c>
    </row>
    <row r="46" spans="1:11" ht="22.5">
      <c r="A46" s="21">
        <v>367</v>
      </c>
      <c r="B46" s="73" t="s">
        <v>873</v>
      </c>
      <c r="C46" s="12" t="s">
        <v>173</v>
      </c>
      <c r="D46" s="13" t="s">
        <v>510</v>
      </c>
      <c r="E46" s="100">
        <v>400</v>
      </c>
      <c r="F46" s="32">
        <v>25000</v>
      </c>
      <c r="G46" s="14">
        <f t="shared" si="0"/>
        <v>13250</v>
      </c>
      <c r="H46" s="33">
        <v>38250</v>
      </c>
      <c r="I46" s="33">
        <v>28688</v>
      </c>
      <c r="J46" s="33"/>
      <c r="K46" s="33">
        <v>9562</v>
      </c>
    </row>
    <row r="47" spans="1:11" ht="22.5">
      <c r="A47" s="21">
        <v>376</v>
      </c>
      <c r="B47" s="12" t="s">
        <v>176</v>
      </c>
      <c r="C47" s="12" t="s">
        <v>177</v>
      </c>
      <c r="D47" s="13" t="s">
        <v>520</v>
      </c>
      <c r="E47" s="100">
        <v>27362</v>
      </c>
      <c r="F47" s="32">
        <v>1809850</v>
      </c>
      <c r="G47" s="30">
        <f t="shared" si="0"/>
        <v>137298</v>
      </c>
      <c r="H47" s="33">
        <v>1947148</v>
      </c>
      <c r="I47" s="33">
        <v>1487148</v>
      </c>
      <c r="J47" s="33"/>
      <c r="K47" s="33">
        <v>460000</v>
      </c>
    </row>
    <row r="48" spans="1:11" ht="22.5">
      <c r="A48" s="21">
        <v>384</v>
      </c>
      <c r="B48" s="34" t="s">
        <v>587</v>
      </c>
      <c r="C48" s="34" t="s">
        <v>588</v>
      </c>
      <c r="D48" s="37" t="s">
        <v>527</v>
      </c>
      <c r="E48" s="104">
        <v>42477</v>
      </c>
      <c r="F48" s="30">
        <v>2843000</v>
      </c>
      <c r="G48" s="30">
        <f t="shared" si="0"/>
        <v>184250</v>
      </c>
      <c r="H48" s="30">
        <v>3027250</v>
      </c>
      <c r="I48" s="30">
        <v>2312250</v>
      </c>
      <c r="J48" s="30"/>
      <c r="K48" s="30">
        <v>715000</v>
      </c>
    </row>
    <row r="49" spans="1:11" ht="12.75">
      <c r="A49" s="21"/>
      <c r="B49" s="17" t="s">
        <v>967</v>
      </c>
      <c r="C49" s="17" t="s">
        <v>42</v>
      </c>
      <c r="D49" s="10"/>
      <c r="E49" s="97"/>
      <c r="F49" s="18"/>
      <c r="G49" s="39"/>
      <c r="H49" s="40">
        <f>SUM(H16:H48)</f>
        <v>102205414</v>
      </c>
      <c r="I49" s="19">
        <f>SUM(I16:I48)</f>
        <v>68469918</v>
      </c>
      <c r="J49" s="19">
        <f>SUM(J16:J48)</f>
        <v>5613768</v>
      </c>
      <c r="K49" s="19">
        <f>SUM(K16:K48)</f>
        <v>28121728</v>
      </c>
    </row>
    <row r="50" spans="1:11" ht="12.75">
      <c r="A50" s="10" t="s">
        <v>116</v>
      </c>
      <c r="B50" s="34"/>
      <c r="C50" s="34"/>
      <c r="D50" s="37"/>
      <c r="E50" s="37"/>
      <c r="F50" s="30"/>
      <c r="G50" s="30"/>
      <c r="H50" s="30"/>
      <c r="I50" s="15"/>
      <c r="J50" s="30"/>
      <c r="K50" s="15"/>
    </row>
    <row r="51" spans="1:12" ht="22.5">
      <c r="A51" s="21">
        <v>117</v>
      </c>
      <c r="B51" s="71" t="s">
        <v>95</v>
      </c>
      <c r="C51" s="16" t="s">
        <v>821</v>
      </c>
      <c r="D51" s="61" t="s">
        <v>822</v>
      </c>
      <c r="E51" s="99">
        <v>5216</v>
      </c>
      <c r="F51" s="14">
        <v>815950</v>
      </c>
      <c r="G51" s="14">
        <f aca="true" t="shared" si="1" ref="G51:G57">+H51-F51</f>
        <v>98026</v>
      </c>
      <c r="H51" s="14">
        <v>913976</v>
      </c>
      <c r="I51" s="14">
        <v>685482</v>
      </c>
      <c r="J51" s="14"/>
      <c r="K51" s="14">
        <v>228494</v>
      </c>
      <c r="L51" s="14"/>
    </row>
    <row r="52" spans="1:12" ht="22.5">
      <c r="A52" s="21">
        <v>124</v>
      </c>
      <c r="B52" s="71" t="s">
        <v>99</v>
      </c>
      <c r="C52" s="34" t="s">
        <v>829</v>
      </c>
      <c r="D52" s="37" t="s">
        <v>830</v>
      </c>
      <c r="E52" s="105">
        <v>40500</v>
      </c>
      <c r="F52" s="14">
        <v>686115</v>
      </c>
      <c r="G52" s="14">
        <f t="shared" si="1"/>
        <v>184390</v>
      </c>
      <c r="H52" s="14">
        <v>870505</v>
      </c>
      <c r="I52" s="14">
        <v>652878</v>
      </c>
      <c r="J52" s="14"/>
      <c r="K52" s="14">
        <v>217627</v>
      </c>
      <c r="L52" s="14"/>
    </row>
    <row r="53" spans="1:12" ht="22.5">
      <c r="A53" s="21">
        <v>144</v>
      </c>
      <c r="B53" s="16" t="s">
        <v>142</v>
      </c>
      <c r="C53" s="16" t="s">
        <v>284</v>
      </c>
      <c r="D53" s="61" t="s">
        <v>285</v>
      </c>
      <c r="E53" s="99">
        <v>25000</v>
      </c>
      <c r="F53" s="14">
        <v>2538001</v>
      </c>
      <c r="G53" s="14">
        <f t="shared" si="1"/>
        <v>667780</v>
      </c>
      <c r="H53" s="14">
        <v>3205781</v>
      </c>
      <c r="I53" s="14">
        <v>2430781</v>
      </c>
      <c r="J53" s="14"/>
      <c r="K53" s="14">
        <v>775000</v>
      </c>
      <c r="L53" s="14"/>
    </row>
    <row r="54" spans="1:12" ht="33.75">
      <c r="A54" s="21">
        <v>229</v>
      </c>
      <c r="B54" s="34" t="s">
        <v>240</v>
      </c>
      <c r="C54" s="34" t="s">
        <v>373</v>
      </c>
      <c r="D54" s="13" t="s">
        <v>374</v>
      </c>
      <c r="E54" s="99">
        <v>12500</v>
      </c>
      <c r="F54" s="14">
        <v>549334</v>
      </c>
      <c r="G54" s="30">
        <f t="shared" si="1"/>
        <v>252315</v>
      </c>
      <c r="H54" s="14">
        <v>801649</v>
      </c>
      <c r="I54" s="14">
        <v>611649</v>
      </c>
      <c r="J54" s="14"/>
      <c r="K54" s="14">
        <v>190000</v>
      </c>
      <c r="L54" s="14"/>
    </row>
    <row r="55" spans="1:12" ht="22.5">
      <c r="A55" s="21">
        <v>233</v>
      </c>
      <c r="B55" s="34" t="s">
        <v>865</v>
      </c>
      <c r="C55" s="34" t="s">
        <v>378</v>
      </c>
      <c r="D55" s="13" t="s">
        <v>379</v>
      </c>
      <c r="E55" s="99">
        <v>11435</v>
      </c>
      <c r="F55" s="14">
        <v>1142435</v>
      </c>
      <c r="G55" s="14">
        <f t="shared" si="1"/>
        <v>385438</v>
      </c>
      <c r="H55" s="14">
        <v>1527873</v>
      </c>
      <c r="I55" s="14">
        <v>1157873</v>
      </c>
      <c r="J55" s="14"/>
      <c r="K55" s="14">
        <v>370000</v>
      </c>
      <c r="L55" s="14"/>
    </row>
    <row r="56" spans="1:12" ht="22.5">
      <c r="A56" s="21">
        <v>289</v>
      </c>
      <c r="B56" s="34" t="s">
        <v>240</v>
      </c>
      <c r="C56" s="34" t="s">
        <v>430</v>
      </c>
      <c r="D56" s="13" t="s">
        <v>431</v>
      </c>
      <c r="E56" s="99">
        <v>12500</v>
      </c>
      <c r="F56" s="14">
        <v>648000</v>
      </c>
      <c r="G56" s="30">
        <f t="shared" si="1"/>
        <v>259439</v>
      </c>
      <c r="H56" s="14">
        <v>907439</v>
      </c>
      <c r="I56" s="14">
        <v>692439</v>
      </c>
      <c r="J56" s="14"/>
      <c r="K56" s="14">
        <v>215000</v>
      </c>
      <c r="L56" s="14"/>
    </row>
    <row r="57" spans="1:12" ht="33.75">
      <c r="A57" s="21">
        <v>292</v>
      </c>
      <c r="B57" s="34" t="s">
        <v>251</v>
      </c>
      <c r="C57" s="34" t="s">
        <v>434</v>
      </c>
      <c r="D57" s="13" t="s">
        <v>435</v>
      </c>
      <c r="E57" s="99">
        <v>9500</v>
      </c>
      <c r="F57" s="14">
        <v>1259743</v>
      </c>
      <c r="G57" s="30">
        <f t="shared" si="1"/>
        <v>222399</v>
      </c>
      <c r="H57" s="14">
        <v>1482142</v>
      </c>
      <c r="I57" s="14">
        <v>1132142</v>
      </c>
      <c r="J57" s="14"/>
      <c r="K57" s="14">
        <v>350000</v>
      </c>
      <c r="L57" s="14"/>
    </row>
    <row r="58" spans="1:11" ht="12.75">
      <c r="A58" s="21"/>
      <c r="B58" s="17" t="s">
        <v>968</v>
      </c>
      <c r="C58" s="17" t="s">
        <v>42</v>
      </c>
      <c r="D58" s="10"/>
      <c r="E58" s="97"/>
      <c r="F58" s="18"/>
      <c r="G58" s="39"/>
      <c r="H58" s="40">
        <f>SUM(H51:H57)</f>
        <v>9709365</v>
      </c>
      <c r="I58" s="19">
        <f>SUM(I51:I57)</f>
        <v>7363244</v>
      </c>
      <c r="J58" s="19">
        <f>SUM(J51:J57)</f>
        <v>0</v>
      </c>
      <c r="K58" s="19">
        <f>SUM(K51:K57)</f>
        <v>2346121</v>
      </c>
    </row>
    <row r="59" spans="6:11" ht="12.75">
      <c r="F59" s="30"/>
      <c r="G59" s="30"/>
      <c r="H59" s="36"/>
      <c r="I59" s="15"/>
      <c r="K59" s="15"/>
    </row>
    <row r="60" spans="2:11" ht="12.75">
      <c r="B60" s="17" t="s">
        <v>970</v>
      </c>
      <c r="C60" s="10" t="s">
        <v>87</v>
      </c>
      <c r="D60" s="10"/>
      <c r="E60" s="97"/>
      <c r="F60" s="39"/>
      <c r="G60" s="39"/>
      <c r="H60" s="39">
        <f>+H49+H13+H9+H58</f>
        <v>120349702</v>
      </c>
      <c r="I60" s="39">
        <f>+I49+I13+I9+I58</f>
        <v>81624605</v>
      </c>
      <c r="J60" s="39">
        <f>+J49+J13+J9+J58</f>
        <v>5613768</v>
      </c>
      <c r="K60" s="39">
        <f>+K49+K13+K9+K58</f>
        <v>33111329</v>
      </c>
    </row>
    <row r="62" spans="1:3" ht="12.75">
      <c r="A62" s="10" t="s">
        <v>678</v>
      </c>
      <c r="B62" s="10"/>
      <c r="C62" s="10"/>
    </row>
    <row r="63" ht="12.75">
      <c r="A63" s="72" t="s">
        <v>971</v>
      </c>
    </row>
  </sheetData>
  <sheetProtection/>
  <autoFilter ref="E1:E63"/>
  <printOptions gridLines="1"/>
  <pageMargins left="0.75" right="0.75" top="1" bottom="1" header="0.5" footer="0.5"/>
  <pageSetup horizontalDpi="600" verticalDpi="600" orientation="landscape" paperSize="5" scale="90" r:id="rId1"/>
  <headerFooter alignWithMargins="0">
    <oddHeader>&amp;LAppendix C.5
Projects Funded through DWSRF in 2010 Funding Cycle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65"/>
  <sheetViews>
    <sheetView zoomScalePageLayoutView="0" workbookViewId="0" topLeftCell="A1">
      <selection activeCell="B75" sqref="B75"/>
    </sheetView>
  </sheetViews>
  <sheetFormatPr defaultColWidth="9.140625" defaultRowHeight="12.75"/>
  <cols>
    <col min="2" max="2" width="21.8515625" style="0" customWidth="1"/>
    <col min="3" max="3" width="10.7109375" style="0" customWidth="1"/>
    <col min="4" max="4" width="24.8515625" style="0" customWidth="1"/>
    <col min="5" max="5" width="10.7109375" style="0" customWidth="1"/>
    <col min="6" max="6" width="14.421875" style="0" customWidth="1"/>
    <col min="7" max="7" width="17.421875" style="0" customWidth="1"/>
    <col min="8" max="8" width="16.7109375" style="0" customWidth="1"/>
    <col min="9" max="9" width="17.8515625" style="0" customWidth="1"/>
    <col min="10" max="10" width="5.7109375" style="0" customWidth="1"/>
    <col min="11" max="11" width="5.140625" style="0" customWidth="1"/>
    <col min="12" max="12" width="4.57421875" style="0" customWidth="1"/>
    <col min="13" max="13" width="4.140625" style="0" customWidth="1"/>
    <col min="14" max="14" width="5.7109375" style="0" customWidth="1"/>
    <col min="16" max="16" width="10.421875" style="0" customWidth="1"/>
  </cols>
  <sheetData>
    <row r="1" ht="15">
      <c r="A1" s="9" t="s">
        <v>972</v>
      </c>
    </row>
    <row r="2" spans="10:14" ht="12.75">
      <c r="J2" s="41"/>
      <c r="K2" s="42" t="s">
        <v>681</v>
      </c>
      <c r="L2" s="41"/>
      <c r="M2" s="41"/>
      <c r="N2" s="41"/>
    </row>
    <row r="3" spans="1:16" ht="45">
      <c r="A3" s="125" t="s">
        <v>16</v>
      </c>
      <c r="B3" s="126" t="s">
        <v>641</v>
      </c>
      <c r="C3" s="126" t="s">
        <v>1241</v>
      </c>
      <c r="D3" s="126" t="s">
        <v>30</v>
      </c>
      <c r="E3" s="125" t="s">
        <v>642</v>
      </c>
      <c r="F3" s="127" t="s">
        <v>31</v>
      </c>
      <c r="G3" s="128" t="s">
        <v>643</v>
      </c>
      <c r="H3" s="128" t="s">
        <v>644</v>
      </c>
      <c r="I3" s="128" t="s">
        <v>32</v>
      </c>
      <c r="J3" s="129" t="s">
        <v>1242</v>
      </c>
      <c r="K3" s="129" t="s">
        <v>1243</v>
      </c>
      <c r="L3" s="129" t="s">
        <v>1244</v>
      </c>
      <c r="M3" s="129" t="s">
        <v>1245</v>
      </c>
      <c r="N3" s="130" t="s">
        <v>1246</v>
      </c>
      <c r="O3" s="130" t="s">
        <v>33</v>
      </c>
      <c r="P3" s="131" t="s">
        <v>1247</v>
      </c>
    </row>
    <row r="4" spans="1:16" ht="56.25">
      <c r="A4" s="21">
        <v>1</v>
      </c>
      <c r="B4" s="22" t="s">
        <v>197</v>
      </c>
      <c r="C4" s="22" t="s">
        <v>847</v>
      </c>
      <c r="D4" s="22" t="s">
        <v>1114</v>
      </c>
      <c r="E4" s="23" t="s">
        <v>1115</v>
      </c>
      <c r="F4" s="45">
        <v>302900</v>
      </c>
      <c r="G4" s="18">
        <v>10070000</v>
      </c>
      <c r="H4" s="18">
        <f>I4-G4</f>
        <v>3348200</v>
      </c>
      <c r="I4" s="40">
        <v>13418200</v>
      </c>
      <c r="J4" s="78">
        <v>500</v>
      </c>
      <c r="K4" s="78">
        <v>0</v>
      </c>
      <c r="L4" s="78">
        <v>20</v>
      </c>
      <c r="M4" s="78">
        <v>80</v>
      </c>
      <c r="N4" s="75">
        <f aca="true" t="shared" si="0" ref="N4:N20">+F4/100000</f>
        <v>3.029</v>
      </c>
      <c r="O4" s="76">
        <f aca="true" t="shared" si="1" ref="O4:O67">SUM(J4:N4)</f>
        <v>603.029</v>
      </c>
      <c r="P4" s="77" t="s">
        <v>974</v>
      </c>
    </row>
    <row r="5" spans="1:16" ht="45">
      <c r="A5" s="21">
        <v>2</v>
      </c>
      <c r="B5" s="22" t="s">
        <v>197</v>
      </c>
      <c r="C5" s="22" t="s">
        <v>847</v>
      </c>
      <c r="D5" s="22" t="s">
        <v>1116</v>
      </c>
      <c r="E5" s="23" t="s">
        <v>1117</v>
      </c>
      <c r="F5" s="45">
        <v>302900</v>
      </c>
      <c r="G5" s="18">
        <v>2970000</v>
      </c>
      <c r="H5" s="18">
        <f>I5-G5</f>
        <v>1080400</v>
      </c>
      <c r="I5" s="40">
        <v>4050400</v>
      </c>
      <c r="J5" s="78">
        <v>500</v>
      </c>
      <c r="K5" s="78">
        <v>0</v>
      </c>
      <c r="L5" s="78">
        <v>20</v>
      </c>
      <c r="M5" s="78">
        <v>80</v>
      </c>
      <c r="N5" s="75">
        <f t="shared" si="0"/>
        <v>3.029</v>
      </c>
      <c r="O5" s="76">
        <f t="shared" si="1"/>
        <v>603.029</v>
      </c>
      <c r="P5" s="77" t="s">
        <v>974</v>
      </c>
    </row>
    <row r="6" spans="1:16" ht="56.25">
      <c r="A6" s="21">
        <v>3</v>
      </c>
      <c r="B6" s="22" t="s">
        <v>197</v>
      </c>
      <c r="C6" s="22" t="s">
        <v>847</v>
      </c>
      <c r="D6" s="22" t="s">
        <v>1118</v>
      </c>
      <c r="E6" s="23" t="s">
        <v>685</v>
      </c>
      <c r="F6" s="45">
        <v>302900</v>
      </c>
      <c r="G6" s="18">
        <v>15300000</v>
      </c>
      <c r="H6" s="18">
        <f>I6-G6</f>
        <v>4708000</v>
      </c>
      <c r="I6" s="40">
        <v>20008000</v>
      </c>
      <c r="J6" s="78">
        <v>500</v>
      </c>
      <c r="K6" s="78">
        <v>0</v>
      </c>
      <c r="L6" s="78">
        <v>20</v>
      </c>
      <c r="M6" s="78">
        <v>80</v>
      </c>
      <c r="N6" s="75">
        <f t="shared" si="0"/>
        <v>3.029</v>
      </c>
      <c r="O6" s="76">
        <f t="shared" si="1"/>
        <v>603.029</v>
      </c>
      <c r="P6" s="77" t="s">
        <v>974</v>
      </c>
    </row>
    <row r="7" spans="1:16" ht="22.5">
      <c r="A7" s="21">
        <v>4</v>
      </c>
      <c r="B7" s="17" t="s">
        <v>561</v>
      </c>
      <c r="C7" s="17" t="s">
        <v>562</v>
      </c>
      <c r="D7" s="17" t="s">
        <v>199</v>
      </c>
      <c r="E7" s="26" t="s">
        <v>684</v>
      </c>
      <c r="F7" s="43">
        <v>280000</v>
      </c>
      <c r="G7" s="28">
        <v>50000000</v>
      </c>
      <c r="H7" s="18">
        <f>+I7-G7</f>
        <v>12730000</v>
      </c>
      <c r="I7" s="28">
        <v>62730000</v>
      </c>
      <c r="J7" s="74">
        <v>500</v>
      </c>
      <c r="K7" s="74">
        <v>0</v>
      </c>
      <c r="L7" s="74">
        <v>20</v>
      </c>
      <c r="M7" s="74">
        <v>80</v>
      </c>
      <c r="N7" s="75">
        <f t="shared" si="0"/>
        <v>2.8</v>
      </c>
      <c r="O7" s="76">
        <f t="shared" si="1"/>
        <v>602.8</v>
      </c>
      <c r="P7" s="77" t="s">
        <v>1248</v>
      </c>
    </row>
    <row r="8" spans="1:16" ht="33.75">
      <c r="A8" s="21">
        <v>5</v>
      </c>
      <c r="B8" s="12" t="s">
        <v>192</v>
      </c>
      <c r="C8" s="12" t="s">
        <v>846</v>
      </c>
      <c r="D8" s="12" t="s">
        <v>200</v>
      </c>
      <c r="E8" s="13" t="s">
        <v>686</v>
      </c>
      <c r="F8" s="47">
        <v>7900</v>
      </c>
      <c r="G8" s="32">
        <v>750000</v>
      </c>
      <c r="H8" s="14">
        <f aca="true" t="shared" si="2" ref="H8:H20">I8-G8</f>
        <v>337500</v>
      </c>
      <c r="I8" s="33">
        <v>1087500</v>
      </c>
      <c r="J8" s="79">
        <v>350</v>
      </c>
      <c r="K8" s="79">
        <v>0</v>
      </c>
      <c r="L8" s="79">
        <v>0</v>
      </c>
      <c r="M8" s="79">
        <v>0</v>
      </c>
      <c r="N8" s="75">
        <f t="shared" si="0"/>
        <v>0.079</v>
      </c>
      <c r="O8" s="76">
        <f t="shared" si="1"/>
        <v>350.079</v>
      </c>
      <c r="P8" s="77" t="s">
        <v>1248</v>
      </c>
    </row>
    <row r="9" spans="1:16" ht="112.5">
      <c r="A9" s="21">
        <v>6</v>
      </c>
      <c r="B9" s="22" t="s">
        <v>238</v>
      </c>
      <c r="C9" s="22" t="s">
        <v>847</v>
      </c>
      <c r="D9" s="22" t="s">
        <v>546</v>
      </c>
      <c r="E9" s="23" t="s">
        <v>689</v>
      </c>
      <c r="F9" s="45">
        <v>458959</v>
      </c>
      <c r="G9" s="50">
        <v>25000000</v>
      </c>
      <c r="H9" s="18">
        <f t="shared" si="2"/>
        <v>7230000</v>
      </c>
      <c r="I9" s="50">
        <v>32230000</v>
      </c>
      <c r="J9" s="78">
        <v>160</v>
      </c>
      <c r="K9" s="78">
        <v>50</v>
      </c>
      <c r="L9" s="78">
        <v>20</v>
      </c>
      <c r="M9" s="78">
        <v>80</v>
      </c>
      <c r="N9" s="75">
        <f t="shared" si="0"/>
        <v>4.58959</v>
      </c>
      <c r="O9" s="76">
        <f t="shared" si="1"/>
        <v>314.58959</v>
      </c>
      <c r="P9" s="77" t="s">
        <v>1248</v>
      </c>
    </row>
    <row r="10" spans="1:16" ht="33.75">
      <c r="A10" s="21">
        <v>7</v>
      </c>
      <c r="B10" s="12" t="s">
        <v>68</v>
      </c>
      <c r="C10" s="51" t="s">
        <v>567</v>
      </c>
      <c r="D10" s="12" t="s">
        <v>929</v>
      </c>
      <c r="E10" s="13" t="s">
        <v>690</v>
      </c>
      <c r="F10" s="47">
        <v>49000</v>
      </c>
      <c r="G10" s="29">
        <v>583100</v>
      </c>
      <c r="H10" s="30">
        <f t="shared" si="2"/>
        <v>267423</v>
      </c>
      <c r="I10" s="31">
        <v>850523</v>
      </c>
      <c r="J10" s="80">
        <v>250</v>
      </c>
      <c r="K10" s="80">
        <v>50</v>
      </c>
      <c r="L10" s="80">
        <v>0</v>
      </c>
      <c r="M10" s="80">
        <v>0</v>
      </c>
      <c r="N10" s="75">
        <f t="shared" si="0"/>
        <v>0.49</v>
      </c>
      <c r="O10" s="81">
        <f t="shared" si="1"/>
        <v>300.49</v>
      </c>
      <c r="P10" s="77" t="s">
        <v>1248</v>
      </c>
    </row>
    <row r="11" spans="1:16" ht="22.5">
      <c r="A11" s="21">
        <v>8</v>
      </c>
      <c r="B11" s="34" t="s">
        <v>975</v>
      </c>
      <c r="C11" s="34" t="s">
        <v>846</v>
      </c>
      <c r="D11" s="71" t="s">
        <v>1119</v>
      </c>
      <c r="E11" s="106" t="s">
        <v>1107</v>
      </c>
      <c r="F11" s="107">
        <v>105</v>
      </c>
      <c r="G11" s="108">
        <v>100000</v>
      </c>
      <c r="H11" s="108">
        <f t="shared" si="2"/>
        <v>20000</v>
      </c>
      <c r="I11" s="108">
        <v>120000</v>
      </c>
      <c r="J11" s="82">
        <v>300</v>
      </c>
      <c r="K11" s="82">
        <v>0</v>
      </c>
      <c r="L11" s="79">
        <v>0</v>
      </c>
      <c r="M11" s="82">
        <v>0</v>
      </c>
      <c r="N11" s="75">
        <f t="shared" si="0"/>
        <v>0.00105</v>
      </c>
      <c r="O11" s="76">
        <f t="shared" si="1"/>
        <v>300.00105</v>
      </c>
      <c r="P11" s="77" t="s">
        <v>1249</v>
      </c>
    </row>
    <row r="12" spans="1:16" ht="22.5">
      <c r="A12" s="21">
        <v>9</v>
      </c>
      <c r="B12" s="34" t="s">
        <v>975</v>
      </c>
      <c r="C12" s="34" t="s">
        <v>846</v>
      </c>
      <c r="D12" s="71" t="s">
        <v>1120</v>
      </c>
      <c r="E12" s="106" t="s">
        <v>976</v>
      </c>
      <c r="F12" s="107">
        <v>105</v>
      </c>
      <c r="G12" s="108">
        <v>360000</v>
      </c>
      <c r="H12" s="108">
        <f t="shared" si="2"/>
        <v>72000</v>
      </c>
      <c r="I12" s="108">
        <v>432000</v>
      </c>
      <c r="J12" s="82">
        <v>300</v>
      </c>
      <c r="K12" s="82">
        <v>0</v>
      </c>
      <c r="L12" s="79">
        <v>0</v>
      </c>
      <c r="M12" s="82">
        <v>0</v>
      </c>
      <c r="N12" s="75">
        <f t="shared" si="0"/>
        <v>0.00105</v>
      </c>
      <c r="O12" s="76">
        <f t="shared" si="1"/>
        <v>300.00105</v>
      </c>
      <c r="P12" s="77" t="s">
        <v>1249</v>
      </c>
    </row>
    <row r="13" spans="1:16" ht="22.5">
      <c r="A13" s="21">
        <v>10</v>
      </c>
      <c r="B13" s="34" t="s">
        <v>43</v>
      </c>
      <c r="C13" s="34" t="s">
        <v>935</v>
      </c>
      <c r="D13" s="34" t="s">
        <v>977</v>
      </c>
      <c r="E13" s="13" t="s">
        <v>978</v>
      </c>
      <c r="F13" s="52">
        <v>33000</v>
      </c>
      <c r="G13" s="14">
        <v>3000000</v>
      </c>
      <c r="H13" s="14">
        <f t="shared" si="2"/>
        <v>783000</v>
      </c>
      <c r="I13" s="14">
        <v>3783000</v>
      </c>
      <c r="J13" s="82">
        <v>250</v>
      </c>
      <c r="K13" s="82">
        <v>0</v>
      </c>
      <c r="L13" s="79">
        <v>15</v>
      </c>
      <c r="M13" s="82">
        <v>30</v>
      </c>
      <c r="N13" s="75">
        <f t="shared" si="0"/>
        <v>0.33</v>
      </c>
      <c r="O13" s="76">
        <f t="shared" si="1"/>
        <v>295.33</v>
      </c>
      <c r="P13" s="77" t="s">
        <v>979</v>
      </c>
    </row>
    <row r="14" spans="1:16" ht="22.5">
      <c r="A14" s="21">
        <v>11</v>
      </c>
      <c r="B14" s="12" t="s">
        <v>893</v>
      </c>
      <c r="C14" s="51" t="s">
        <v>613</v>
      </c>
      <c r="D14" s="12" t="s">
        <v>980</v>
      </c>
      <c r="E14" s="13" t="s">
        <v>981</v>
      </c>
      <c r="F14" s="47">
        <v>11287</v>
      </c>
      <c r="G14" s="14">
        <v>1567000</v>
      </c>
      <c r="H14" s="14">
        <f t="shared" si="2"/>
        <v>503400</v>
      </c>
      <c r="I14" s="14">
        <v>2070400</v>
      </c>
      <c r="J14" s="82">
        <v>250</v>
      </c>
      <c r="K14" s="82">
        <v>0</v>
      </c>
      <c r="L14" s="79">
        <v>15</v>
      </c>
      <c r="M14" s="82">
        <v>30</v>
      </c>
      <c r="N14" s="75">
        <f t="shared" si="0"/>
        <v>0.11287</v>
      </c>
      <c r="O14" s="76">
        <f t="shared" si="1"/>
        <v>295.11287</v>
      </c>
      <c r="P14" s="77" t="s">
        <v>982</v>
      </c>
    </row>
    <row r="15" spans="1:16" ht="22.5">
      <c r="A15" s="21">
        <v>12</v>
      </c>
      <c r="B15" s="12" t="s">
        <v>893</v>
      </c>
      <c r="C15" s="51" t="s">
        <v>613</v>
      </c>
      <c r="D15" s="12" t="s">
        <v>1121</v>
      </c>
      <c r="E15" s="13" t="s">
        <v>1122</v>
      </c>
      <c r="F15" s="47">
        <v>11287</v>
      </c>
      <c r="G15" s="14">
        <v>1650000</v>
      </c>
      <c r="H15" s="14">
        <f t="shared" si="2"/>
        <v>658000</v>
      </c>
      <c r="I15" s="14">
        <v>2308000</v>
      </c>
      <c r="J15" s="82">
        <v>250</v>
      </c>
      <c r="K15" s="82">
        <v>0</v>
      </c>
      <c r="L15" s="79">
        <v>15</v>
      </c>
      <c r="M15" s="82">
        <v>30</v>
      </c>
      <c r="N15" s="75">
        <f t="shared" si="0"/>
        <v>0.11287</v>
      </c>
      <c r="O15" s="76">
        <f t="shared" si="1"/>
        <v>295.11287</v>
      </c>
      <c r="P15" s="77" t="s">
        <v>974</v>
      </c>
    </row>
    <row r="16" spans="1:16" ht="22.5">
      <c r="A16" s="21">
        <v>13</v>
      </c>
      <c r="B16" s="34" t="s">
        <v>44</v>
      </c>
      <c r="C16" s="34" t="s">
        <v>562</v>
      </c>
      <c r="D16" s="12" t="s">
        <v>45</v>
      </c>
      <c r="E16" s="13" t="s">
        <v>692</v>
      </c>
      <c r="F16" s="52">
        <v>35928</v>
      </c>
      <c r="G16" s="14">
        <v>14000000</v>
      </c>
      <c r="H16" s="14">
        <f t="shared" si="2"/>
        <v>4370000</v>
      </c>
      <c r="I16" s="14">
        <v>18370000</v>
      </c>
      <c r="J16" s="82">
        <v>250</v>
      </c>
      <c r="K16" s="82">
        <v>0</v>
      </c>
      <c r="L16" s="79">
        <v>0</v>
      </c>
      <c r="M16" s="82">
        <v>15</v>
      </c>
      <c r="N16" s="75">
        <f t="shared" si="0"/>
        <v>0.35928</v>
      </c>
      <c r="O16" s="76">
        <f t="shared" si="1"/>
        <v>265.35928</v>
      </c>
      <c r="P16" s="77" t="s">
        <v>1248</v>
      </c>
    </row>
    <row r="17" spans="1:16" ht="33.75">
      <c r="A17" s="21">
        <v>14</v>
      </c>
      <c r="B17" s="34" t="s">
        <v>44</v>
      </c>
      <c r="C17" s="34" t="s">
        <v>562</v>
      </c>
      <c r="D17" s="12" t="s">
        <v>46</v>
      </c>
      <c r="E17" s="13" t="s">
        <v>691</v>
      </c>
      <c r="F17" s="52">
        <v>35928</v>
      </c>
      <c r="G17" s="14">
        <v>400000</v>
      </c>
      <c r="H17" s="14">
        <f t="shared" si="2"/>
        <v>180000</v>
      </c>
      <c r="I17" s="14">
        <v>580000</v>
      </c>
      <c r="J17" s="82">
        <v>250</v>
      </c>
      <c r="K17" s="82">
        <v>0</v>
      </c>
      <c r="L17" s="79">
        <v>0</v>
      </c>
      <c r="M17" s="82">
        <v>15</v>
      </c>
      <c r="N17" s="75">
        <f t="shared" si="0"/>
        <v>0.35928</v>
      </c>
      <c r="O17" s="76">
        <f t="shared" si="1"/>
        <v>265.35928</v>
      </c>
      <c r="P17" s="77" t="s">
        <v>1248</v>
      </c>
    </row>
    <row r="18" spans="1:16" ht="45">
      <c r="A18" s="21">
        <v>15</v>
      </c>
      <c r="B18" s="12" t="s">
        <v>209</v>
      </c>
      <c r="C18" s="12" t="s">
        <v>558</v>
      </c>
      <c r="D18" s="12" t="s">
        <v>211</v>
      </c>
      <c r="E18" s="13" t="s">
        <v>696</v>
      </c>
      <c r="F18" s="47">
        <v>26564</v>
      </c>
      <c r="G18" s="33">
        <v>4953080</v>
      </c>
      <c r="H18" s="14">
        <f t="shared" si="2"/>
        <v>1714986</v>
      </c>
      <c r="I18" s="33">
        <v>6668066</v>
      </c>
      <c r="J18" s="82">
        <v>250</v>
      </c>
      <c r="K18" s="79">
        <v>0</v>
      </c>
      <c r="L18" s="79">
        <v>15</v>
      </c>
      <c r="M18" s="79">
        <v>0</v>
      </c>
      <c r="N18" s="75">
        <f t="shared" si="0"/>
        <v>0.26564</v>
      </c>
      <c r="O18" s="76">
        <f t="shared" si="1"/>
        <v>265.26564</v>
      </c>
      <c r="P18" s="77" t="s">
        <v>1248</v>
      </c>
    </row>
    <row r="19" spans="1:16" ht="33.75">
      <c r="A19" s="21">
        <v>16</v>
      </c>
      <c r="B19" s="12" t="s">
        <v>698</v>
      </c>
      <c r="C19" s="12" t="s">
        <v>559</v>
      </c>
      <c r="D19" s="12" t="s">
        <v>701</v>
      </c>
      <c r="E19" s="13" t="s">
        <v>702</v>
      </c>
      <c r="F19" s="47">
        <v>10900</v>
      </c>
      <c r="G19" s="33">
        <v>2295000</v>
      </c>
      <c r="H19" s="14">
        <f t="shared" si="2"/>
        <v>825600</v>
      </c>
      <c r="I19" s="33">
        <v>3120600</v>
      </c>
      <c r="J19" s="82">
        <v>250</v>
      </c>
      <c r="K19" s="79">
        <v>0</v>
      </c>
      <c r="L19" s="79">
        <v>0</v>
      </c>
      <c r="M19" s="79">
        <v>15</v>
      </c>
      <c r="N19" s="75">
        <f t="shared" si="0"/>
        <v>0.109</v>
      </c>
      <c r="O19" s="76">
        <f t="shared" si="1"/>
        <v>265.109</v>
      </c>
      <c r="P19" s="77" t="s">
        <v>1248</v>
      </c>
    </row>
    <row r="20" spans="1:16" ht="33.75">
      <c r="A20" s="21">
        <v>17</v>
      </c>
      <c r="B20" s="34" t="s">
        <v>928</v>
      </c>
      <c r="C20" s="34" t="s">
        <v>935</v>
      </c>
      <c r="D20" s="34" t="s">
        <v>228</v>
      </c>
      <c r="E20" s="37" t="s">
        <v>703</v>
      </c>
      <c r="F20" s="52">
        <v>4500</v>
      </c>
      <c r="G20" s="14">
        <v>2200000</v>
      </c>
      <c r="H20" s="14">
        <f t="shared" si="2"/>
        <v>834000</v>
      </c>
      <c r="I20" s="14">
        <v>3034000</v>
      </c>
      <c r="J20" s="82">
        <v>250</v>
      </c>
      <c r="K20" s="82">
        <v>0</v>
      </c>
      <c r="L20" s="82">
        <v>0</v>
      </c>
      <c r="M20" s="82">
        <v>15</v>
      </c>
      <c r="N20" s="75">
        <f t="shared" si="0"/>
        <v>0.045</v>
      </c>
      <c r="O20" s="76">
        <f t="shared" si="1"/>
        <v>265.045</v>
      </c>
      <c r="P20" s="77" t="s">
        <v>1248</v>
      </c>
    </row>
    <row r="21" spans="1:16" ht="45">
      <c r="A21" s="21">
        <v>18</v>
      </c>
      <c r="B21" s="34" t="s">
        <v>1123</v>
      </c>
      <c r="C21" s="34" t="s">
        <v>17</v>
      </c>
      <c r="D21" s="34" t="s">
        <v>1124</v>
      </c>
      <c r="E21" s="13" t="s">
        <v>1125</v>
      </c>
      <c r="F21" s="52">
        <v>2065</v>
      </c>
      <c r="G21" s="14">
        <v>700000</v>
      </c>
      <c r="H21" s="14">
        <f>+I21-G21</f>
        <v>315000</v>
      </c>
      <c r="I21" s="14">
        <v>1015000</v>
      </c>
      <c r="J21" s="82">
        <v>250</v>
      </c>
      <c r="K21" s="82">
        <v>0</v>
      </c>
      <c r="L21" s="79">
        <v>0</v>
      </c>
      <c r="M21" s="109">
        <v>15</v>
      </c>
      <c r="N21" s="75">
        <v>0.004</v>
      </c>
      <c r="O21" s="76">
        <f t="shared" si="1"/>
        <v>265.004</v>
      </c>
      <c r="P21" s="77" t="s">
        <v>974</v>
      </c>
    </row>
    <row r="22" spans="1:16" ht="56.25">
      <c r="A22" s="21">
        <v>19</v>
      </c>
      <c r="B22" s="12" t="s">
        <v>184</v>
      </c>
      <c r="C22" s="12" t="s">
        <v>613</v>
      </c>
      <c r="D22" s="12" t="s">
        <v>704</v>
      </c>
      <c r="E22" s="13" t="s">
        <v>705</v>
      </c>
      <c r="F22" s="55">
        <v>160</v>
      </c>
      <c r="G22" s="33">
        <v>898000</v>
      </c>
      <c r="H22" s="14">
        <f aca="true" t="shared" si="3" ref="H22:H32">I22-G22</f>
        <v>404100</v>
      </c>
      <c r="I22" s="33">
        <v>1302100</v>
      </c>
      <c r="J22" s="79">
        <v>250</v>
      </c>
      <c r="K22" s="79">
        <v>0</v>
      </c>
      <c r="L22" s="79">
        <v>0</v>
      </c>
      <c r="M22" s="79">
        <v>15</v>
      </c>
      <c r="N22" s="75">
        <f aca="true" t="shared" si="4" ref="N22:N32">+F22/100000</f>
        <v>0.0016</v>
      </c>
      <c r="O22" s="76">
        <f t="shared" si="1"/>
        <v>265.0016</v>
      </c>
      <c r="P22" s="77" t="s">
        <v>974</v>
      </c>
    </row>
    <row r="23" spans="1:16" ht="56.25">
      <c r="A23" s="21">
        <v>20</v>
      </c>
      <c r="B23" s="34" t="s">
        <v>1126</v>
      </c>
      <c r="C23" s="34" t="s">
        <v>615</v>
      </c>
      <c r="D23" s="34" t="s">
        <v>1127</v>
      </c>
      <c r="E23" s="13" t="s">
        <v>1128</v>
      </c>
      <c r="F23" s="52">
        <v>14400</v>
      </c>
      <c r="G23" s="14">
        <v>13146351</v>
      </c>
      <c r="H23" s="14">
        <f t="shared" si="3"/>
        <v>4148051</v>
      </c>
      <c r="I23" s="14">
        <v>17294402</v>
      </c>
      <c r="J23" s="82">
        <v>100</v>
      </c>
      <c r="K23" s="109">
        <v>75</v>
      </c>
      <c r="L23" s="79">
        <v>0</v>
      </c>
      <c r="M23" s="82">
        <v>80</v>
      </c>
      <c r="N23" s="75">
        <f t="shared" si="4"/>
        <v>0.144</v>
      </c>
      <c r="O23" s="76">
        <f t="shared" si="1"/>
        <v>255.144</v>
      </c>
      <c r="P23" s="77" t="s">
        <v>974</v>
      </c>
    </row>
    <row r="24" spans="1:16" ht="45">
      <c r="A24" s="21">
        <v>21</v>
      </c>
      <c r="B24" s="17" t="s">
        <v>561</v>
      </c>
      <c r="C24" s="17" t="s">
        <v>562</v>
      </c>
      <c r="D24" s="17" t="s">
        <v>706</v>
      </c>
      <c r="E24" s="26" t="s">
        <v>707</v>
      </c>
      <c r="F24" s="43">
        <v>280000</v>
      </c>
      <c r="G24" s="28">
        <v>6658000</v>
      </c>
      <c r="H24" s="18">
        <f t="shared" si="3"/>
        <v>2260600</v>
      </c>
      <c r="I24" s="28">
        <v>8918600</v>
      </c>
      <c r="J24" s="74">
        <v>100</v>
      </c>
      <c r="K24" s="74">
        <v>50</v>
      </c>
      <c r="L24" s="74">
        <v>20</v>
      </c>
      <c r="M24" s="74">
        <v>80</v>
      </c>
      <c r="N24" s="75">
        <f t="shared" si="4"/>
        <v>2.8</v>
      </c>
      <c r="O24" s="76">
        <f t="shared" si="1"/>
        <v>252.8</v>
      </c>
      <c r="P24" s="77" t="s">
        <v>1249</v>
      </c>
    </row>
    <row r="25" spans="1:16" ht="33.75">
      <c r="A25" s="21">
        <v>22</v>
      </c>
      <c r="B25" s="12" t="s">
        <v>66</v>
      </c>
      <c r="C25" s="12" t="s">
        <v>934</v>
      </c>
      <c r="D25" s="12" t="s">
        <v>570</v>
      </c>
      <c r="E25" s="13" t="s">
        <v>708</v>
      </c>
      <c r="F25" s="47">
        <v>16350</v>
      </c>
      <c r="G25" s="32">
        <v>422903</v>
      </c>
      <c r="H25" s="14">
        <f t="shared" si="3"/>
        <v>228977</v>
      </c>
      <c r="I25" s="33">
        <v>651880</v>
      </c>
      <c r="J25" s="82">
        <v>250</v>
      </c>
      <c r="K25" s="79">
        <v>0</v>
      </c>
      <c r="L25" s="79">
        <v>0</v>
      </c>
      <c r="M25" s="79">
        <v>0</v>
      </c>
      <c r="N25" s="75">
        <f t="shared" si="4"/>
        <v>0.1635</v>
      </c>
      <c r="O25" s="76">
        <f t="shared" si="1"/>
        <v>250.1635</v>
      </c>
      <c r="P25" s="77" t="s">
        <v>1248</v>
      </c>
    </row>
    <row r="26" spans="1:16" ht="45">
      <c r="A26" s="21">
        <v>23</v>
      </c>
      <c r="B26" s="34" t="s">
        <v>56</v>
      </c>
      <c r="C26" s="53" t="s">
        <v>846</v>
      </c>
      <c r="D26" s="34" t="s">
        <v>57</v>
      </c>
      <c r="E26" s="35" t="s">
        <v>697</v>
      </c>
      <c r="F26" s="54">
        <v>15726</v>
      </c>
      <c r="G26" s="36">
        <v>350000</v>
      </c>
      <c r="H26" s="30">
        <f t="shared" si="3"/>
        <v>28000</v>
      </c>
      <c r="I26" s="36">
        <v>378000</v>
      </c>
      <c r="J26" s="83">
        <v>250</v>
      </c>
      <c r="K26" s="83">
        <v>0</v>
      </c>
      <c r="L26" s="83">
        <v>0</v>
      </c>
      <c r="M26" s="83">
        <v>0</v>
      </c>
      <c r="N26" s="75">
        <f t="shared" si="4"/>
        <v>0.15726</v>
      </c>
      <c r="O26" s="81">
        <f t="shared" si="1"/>
        <v>250.15726</v>
      </c>
      <c r="P26" s="77" t="s">
        <v>1248</v>
      </c>
    </row>
    <row r="27" spans="1:16" ht="33.75">
      <c r="A27" s="21">
        <v>24</v>
      </c>
      <c r="B27" s="17" t="s">
        <v>561</v>
      </c>
      <c r="C27" s="17" t="s">
        <v>562</v>
      </c>
      <c r="D27" s="17" t="s">
        <v>983</v>
      </c>
      <c r="E27" s="26" t="s">
        <v>730</v>
      </c>
      <c r="F27" s="43">
        <v>280000</v>
      </c>
      <c r="G27" s="28">
        <v>8000000</v>
      </c>
      <c r="H27" s="18">
        <f t="shared" si="3"/>
        <v>2690000</v>
      </c>
      <c r="I27" s="28">
        <v>10690000</v>
      </c>
      <c r="J27" s="74">
        <v>75</v>
      </c>
      <c r="K27" s="74">
        <v>50</v>
      </c>
      <c r="L27" s="74">
        <v>20</v>
      </c>
      <c r="M27" s="74">
        <v>80</v>
      </c>
      <c r="N27" s="75">
        <f t="shared" si="4"/>
        <v>2.8</v>
      </c>
      <c r="O27" s="76">
        <f t="shared" si="1"/>
        <v>227.8</v>
      </c>
      <c r="P27" s="77" t="s">
        <v>1249</v>
      </c>
    </row>
    <row r="28" spans="1:16" ht="33.75">
      <c r="A28" s="21">
        <v>25</v>
      </c>
      <c r="B28" s="17" t="s">
        <v>561</v>
      </c>
      <c r="C28" s="17" t="s">
        <v>562</v>
      </c>
      <c r="D28" s="17" t="s">
        <v>709</v>
      </c>
      <c r="E28" s="26" t="s">
        <v>710</v>
      </c>
      <c r="F28" s="43">
        <v>280000</v>
      </c>
      <c r="G28" s="28">
        <v>971100</v>
      </c>
      <c r="H28" s="18">
        <f t="shared" si="3"/>
        <v>437000</v>
      </c>
      <c r="I28" s="28">
        <v>1408100</v>
      </c>
      <c r="J28" s="74">
        <v>75</v>
      </c>
      <c r="K28" s="74">
        <v>50</v>
      </c>
      <c r="L28" s="74">
        <v>20</v>
      </c>
      <c r="M28" s="74">
        <v>80</v>
      </c>
      <c r="N28" s="75">
        <f t="shared" si="4"/>
        <v>2.8</v>
      </c>
      <c r="O28" s="76">
        <f t="shared" si="1"/>
        <v>227.8</v>
      </c>
      <c r="P28" s="77" t="s">
        <v>1249</v>
      </c>
    </row>
    <row r="29" spans="1:16" ht="45">
      <c r="A29" s="21">
        <v>26</v>
      </c>
      <c r="B29" s="17" t="s">
        <v>560</v>
      </c>
      <c r="C29" s="17" t="s">
        <v>558</v>
      </c>
      <c r="D29" s="17" t="s">
        <v>569</v>
      </c>
      <c r="E29" s="26" t="s">
        <v>711</v>
      </c>
      <c r="F29" s="56">
        <v>50000</v>
      </c>
      <c r="G29" s="28">
        <v>4100000</v>
      </c>
      <c r="H29" s="18">
        <f t="shared" si="3"/>
        <v>1442000</v>
      </c>
      <c r="I29" s="28">
        <v>5542000</v>
      </c>
      <c r="J29" s="74">
        <v>75</v>
      </c>
      <c r="K29" s="80">
        <v>50</v>
      </c>
      <c r="L29" s="74">
        <v>20</v>
      </c>
      <c r="M29" s="74">
        <v>80</v>
      </c>
      <c r="N29" s="75">
        <f t="shared" si="4"/>
        <v>0.5</v>
      </c>
      <c r="O29" s="76">
        <f t="shared" si="1"/>
        <v>225.5</v>
      </c>
      <c r="P29" s="77" t="s">
        <v>1248</v>
      </c>
    </row>
    <row r="30" spans="1:16" ht="22.5">
      <c r="A30" s="21">
        <v>27</v>
      </c>
      <c r="B30" s="17" t="s">
        <v>560</v>
      </c>
      <c r="C30" s="17" t="s">
        <v>558</v>
      </c>
      <c r="D30" s="17" t="s">
        <v>932</v>
      </c>
      <c r="E30" s="26" t="s">
        <v>712</v>
      </c>
      <c r="F30" s="56">
        <v>50000</v>
      </c>
      <c r="G30" s="28">
        <v>500000</v>
      </c>
      <c r="H30" s="18">
        <f t="shared" si="3"/>
        <v>225000</v>
      </c>
      <c r="I30" s="28">
        <v>725000</v>
      </c>
      <c r="J30" s="74">
        <v>60</v>
      </c>
      <c r="K30" s="80">
        <v>50</v>
      </c>
      <c r="L30" s="74">
        <v>20</v>
      </c>
      <c r="M30" s="74">
        <v>80</v>
      </c>
      <c r="N30" s="75">
        <f t="shared" si="4"/>
        <v>0.5</v>
      </c>
      <c r="O30" s="76">
        <f t="shared" si="1"/>
        <v>210.5</v>
      </c>
      <c r="P30" s="77" t="s">
        <v>1248</v>
      </c>
    </row>
    <row r="31" spans="1:16" ht="22.5">
      <c r="A31" s="21">
        <v>28</v>
      </c>
      <c r="B31" s="22" t="s">
        <v>888</v>
      </c>
      <c r="C31" s="57" t="s">
        <v>613</v>
      </c>
      <c r="D31" s="22" t="s">
        <v>713</v>
      </c>
      <c r="E31" s="23" t="s">
        <v>714</v>
      </c>
      <c r="F31" s="45">
        <v>47011</v>
      </c>
      <c r="G31" s="25">
        <v>4000000</v>
      </c>
      <c r="H31" s="39">
        <f t="shared" si="3"/>
        <v>1410000</v>
      </c>
      <c r="I31" s="24">
        <v>5410000</v>
      </c>
      <c r="J31" s="74">
        <v>45</v>
      </c>
      <c r="K31" s="74">
        <v>50</v>
      </c>
      <c r="L31" s="78">
        <v>35</v>
      </c>
      <c r="M31" s="74">
        <v>80</v>
      </c>
      <c r="N31" s="84">
        <f t="shared" si="4"/>
        <v>0.47011</v>
      </c>
      <c r="O31" s="76">
        <f t="shared" si="1"/>
        <v>210.47011</v>
      </c>
      <c r="P31" s="77" t="s">
        <v>1248</v>
      </c>
    </row>
    <row r="32" spans="1:16" ht="33.75">
      <c r="A32" s="21">
        <v>29</v>
      </c>
      <c r="B32" s="34" t="s">
        <v>870</v>
      </c>
      <c r="C32" s="34" t="s">
        <v>559</v>
      </c>
      <c r="D32" s="34" t="s">
        <v>1129</v>
      </c>
      <c r="E32" s="13" t="s">
        <v>1130</v>
      </c>
      <c r="F32" s="52">
        <v>40000</v>
      </c>
      <c r="G32" s="14">
        <v>445000</v>
      </c>
      <c r="H32" s="14">
        <f t="shared" si="3"/>
        <v>200200</v>
      </c>
      <c r="I32" s="14">
        <v>645200</v>
      </c>
      <c r="J32" s="82">
        <v>100</v>
      </c>
      <c r="K32" s="82">
        <v>75</v>
      </c>
      <c r="L32" s="79">
        <v>20</v>
      </c>
      <c r="M32" s="82">
        <v>15</v>
      </c>
      <c r="N32" s="75">
        <f t="shared" si="4"/>
        <v>0.4</v>
      </c>
      <c r="O32" s="76">
        <f t="shared" si="1"/>
        <v>210.4</v>
      </c>
      <c r="P32" s="77" t="s">
        <v>974</v>
      </c>
    </row>
    <row r="33" spans="1:16" ht="33.75">
      <c r="A33" s="21">
        <v>30</v>
      </c>
      <c r="B33" s="12" t="s">
        <v>746</v>
      </c>
      <c r="C33" s="51" t="s">
        <v>144</v>
      </c>
      <c r="D33" s="34" t="s">
        <v>1131</v>
      </c>
      <c r="E33" s="13" t="s">
        <v>1132</v>
      </c>
      <c r="F33" s="47">
        <v>33560</v>
      </c>
      <c r="G33" s="29">
        <v>1062000</v>
      </c>
      <c r="H33" s="30">
        <f>+I33-G33</f>
        <v>469840</v>
      </c>
      <c r="I33" s="31">
        <v>1531840</v>
      </c>
      <c r="J33" s="80">
        <v>75</v>
      </c>
      <c r="K33" s="110">
        <v>50</v>
      </c>
      <c r="L33" s="80">
        <v>0</v>
      </c>
      <c r="M33" s="80">
        <v>80</v>
      </c>
      <c r="N33" s="75">
        <v>0.3345</v>
      </c>
      <c r="O33" s="76">
        <f t="shared" si="1"/>
        <v>205.3345</v>
      </c>
      <c r="P33" s="77" t="s">
        <v>974</v>
      </c>
    </row>
    <row r="34" spans="1:16" ht="56.25">
      <c r="A34" s="21">
        <v>31</v>
      </c>
      <c r="B34" s="22" t="s">
        <v>238</v>
      </c>
      <c r="C34" s="22" t="s">
        <v>847</v>
      </c>
      <c r="D34" s="22" t="s">
        <v>69</v>
      </c>
      <c r="E34" s="23" t="s">
        <v>722</v>
      </c>
      <c r="F34" s="45">
        <v>458959</v>
      </c>
      <c r="G34" s="50">
        <v>500000</v>
      </c>
      <c r="H34" s="18">
        <f aca="true" t="shared" si="5" ref="H34:H97">I34-G34</f>
        <v>225000</v>
      </c>
      <c r="I34" s="40">
        <v>725000</v>
      </c>
      <c r="J34" s="78">
        <v>100</v>
      </c>
      <c r="K34" s="78">
        <v>0</v>
      </c>
      <c r="L34" s="78">
        <v>20</v>
      </c>
      <c r="M34" s="78">
        <v>80</v>
      </c>
      <c r="N34" s="75">
        <f aca="true" t="shared" si="6" ref="N34:N85">+F34/100000</f>
        <v>4.58959</v>
      </c>
      <c r="O34" s="76">
        <f t="shared" si="1"/>
        <v>204.58959</v>
      </c>
      <c r="P34" s="77" t="s">
        <v>1248</v>
      </c>
    </row>
    <row r="35" spans="1:16" ht="45">
      <c r="A35" s="21">
        <v>32</v>
      </c>
      <c r="B35" s="22" t="s">
        <v>238</v>
      </c>
      <c r="C35" s="22" t="s">
        <v>847</v>
      </c>
      <c r="D35" s="22" t="s">
        <v>931</v>
      </c>
      <c r="E35" s="23" t="s">
        <v>721</v>
      </c>
      <c r="F35" s="45">
        <v>458959</v>
      </c>
      <c r="G35" s="50">
        <v>5000000</v>
      </c>
      <c r="H35" s="18">
        <f t="shared" si="5"/>
        <v>1730000</v>
      </c>
      <c r="I35" s="40">
        <v>6730000</v>
      </c>
      <c r="J35" s="78">
        <v>100</v>
      </c>
      <c r="K35" s="78">
        <v>0</v>
      </c>
      <c r="L35" s="78">
        <v>20</v>
      </c>
      <c r="M35" s="78">
        <v>80</v>
      </c>
      <c r="N35" s="75">
        <f t="shared" si="6"/>
        <v>4.58959</v>
      </c>
      <c r="O35" s="76">
        <f t="shared" si="1"/>
        <v>204.58959</v>
      </c>
      <c r="P35" s="77" t="s">
        <v>1248</v>
      </c>
    </row>
    <row r="36" spans="1:16" ht="78.75">
      <c r="A36" s="21">
        <v>33</v>
      </c>
      <c r="B36" s="22" t="s">
        <v>238</v>
      </c>
      <c r="C36" s="22" t="s">
        <v>847</v>
      </c>
      <c r="D36" s="22" t="s">
        <v>201</v>
      </c>
      <c r="E36" s="23" t="s">
        <v>720</v>
      </c>
      <c r="F36" s="45">
        <v>458959</v>
      </c>
      <c r="G36" s="50">
        <v>1000000</v>
      </c>
      <c r="H36" s="18">
        <f t="shared" si="5"/>
        <v>450000</v>
      </c>
      <c r="I36" s="40">
        <v>1450000</v>
      </c>
      <c r="J36" s="78">
        <v>100</v>
      </c>
      <c r="K36" s="78">
        <v>0</v>
      </c>
      <c r="L36" s="78">
        <v>20</v>
      </c>
      <c r="M36" s="78">
        <v>80</v>
      </c>
      <c r="N36" s="75">
        <f t="shared" si="6"/>
        <v>4.58959</v>
      </c>
      <c r="O36" s="76">
        <f t="shared" si="1"/>
        <v>204.58959</v>
      </c>
      <c r="P36" s="77" t="s">
        <v>1248</v>
      </c>
    </row>
    <row r="37" spans="1:16" ht="123.75">
      <c r="A37" s="21">
        <v>34</v>
      </c>
      <c r="B37" s="22" t="s">
        <v>238</v>
      </c>
      <c r="C37" s="57" t="s">
        <v>847</v>
      </c>
      <c r="D37" s="22" t="s">
        <v>984</v>
      </c>
      <c r="E37" s="23" t="s">
        <v>719</v>
      </c>
      <c r="F37" s="45">
        <v>458959</v>
      </c>
      <c r="G37" s="25">
        <v>4250000</v>
      </c>
      <c r="H37" s="39">
        <f t="shared" si="5"/>
        <v>1490000</v>
      </c>
      <c r="I37" s="24">
        <v>5740000</v>
      </c>
      <c r="J37" s="85">
        <v>100</v>
      </c>
      <c r="K37" s="85">
        <v>0</v>
      </c>
      <c r="L37" s="85">
        <v>20</v>
      </c>
      <c r="M37" s="85">
        <v>80</v>
      </c>
      <c r="N37" s="75">
        <f t="shared" si="6"/>
        <v>4.58959</v>
      </c>
      <c r="O37" s="81">
        <f t="shared" si="1"/>
        <v>204.58959</v>
      </c>
      <c r="P37" s="77" t="s">
        <v>1248</v>
      </c>
    </row>
    <row r="38" spans="1:16" ht="45">
      <c r="A38" s="21">
        <v>35</v>
      </c>
      <c r="B38" s="22" t="s">
        <v>238</v>
      </c>
      <c r="C38" s="22" t="s">
        <v>847</v>
      </c>
      <c r="D38" s="22" t="s">
        <v>123</v>
      </c>
      <c r="E38" s="23" t="s">
        <v>718</v>
      </c>
      <c r="F38" s="45">
        <v>458959</v>
      </c>
      <c r="G38" s="18">
        <v>5000000</v>
      </c>
      <c r="H38" s="18">
        <f t="shared" si="5"/>
        <v>1730000</v>
      </c>
      <c r="I38" s="40">
        <v>6730000</v>
      </c>
      <c r="J38" s="78">
        <v>100</v>
      </c>
      <c r="K38" s="78">
        <v>0</v>
      </c>
      <c r="L38" s="78">
        <v>20</v>
      </c>
      <c r="M38" s="78">
        <v>80</v>
      </c>
      <c r="N38" s="75">
        <f t="shared" si="6"/>
        <v>4.58959</v>
      </c>
      <c r="O38" s="76">
        <f t="shared" si="1"/>
        <v>204.58959</v>
      </c>
      <c r="P38" s="77" t="s">
        <v>1248</v>
      </c>
    </row>
    <row r="39" spans="1:16" ht="33.75">
      <c r="A39" s="21">
        <v>36</v>
      </c>
      <c r="B39" s="22" t="s">
        <v>197</v>
      </c>
      <c r="C39" s="22" t="s">
        <v>847</v>
      </c>
      <c r="D39" s="22" t="s">
        <v>923</v>
      </c>
      <c r="E39" s="23" t="s">
        <v>751</v>
      </c>
      <c r="F39" s="45">
        <v>302900</v>
      </c>
      <c r="G39" s="18">
        <v>5000000</v>
      </c>
      <c r="H39" s="18">
        <f t="shared" si="5"/>
        <v>1730000</v>
      </c>
      <c r="I39" s="40">
        <v>6730000</v>
      </c>
      <c r="J39" s="78">
        <v>100</v>
      </c>
      <c r="K39" s="78">
        <v>0</v>
      </c>
      <c r="L39" s="78">
        <v>20</v>
      </c>
      <c r="M39" s="78">
        <v>80</v>
      </c>
      <c r="N39" s="75">
        <f t="shared" si="6"/>
        <v>3.029</v>
      </c>
      <c r="O39" s="76">
        <f t="shared" si="1"/>
        <v>203.029</v>
      </c>
      <c r="P39" s="77" t="s">
        <v>1248</v>
      </c>
    </row>
    <row r="40" spans="1:16" ht="22.5">
      <c r="A40" s="21">
        <v>37</v>
      </c>
      <c r="B40" s="17" t="s">
        <v>561</v>
      </c>
      <c r="C40" s="17" t="s">
        <v>562</v>
      </c>
      <c r="D40" s="17" t="s">
        <v>563</v>
      </c>
      <c r="E40" s="26" t="s">
        <v>724</v>
      </c>
      <c r="F40" s="43">
        <v>280000</v>
      </c>
      <c r="G40" s="28">
        <v>10000000</v>
      </c>
      <c r="H40" s="18">
        <f t="shared" si="5"/>
        <v>3330000</v>
      </c>
      <c r="I40" s="28">
        <v>13330000</v>
      </c>
      <c r="J40" s="74">
        <v>100</v>
      </c>
      <c r="K40" s="74">
        <v>0</v>
      </c>
      <c r="L40" s="74">
        <v>20</v>
      </c>
      <c r="M40" s="74">
        <v>80</v>
      </c>
      <c r="N40" s="75">
        <f t="shared" si="6"/>
        <v>2.8</v>
      </c>
      <c r="O40" s="76">
        <f t="shared" si="1"/>
        <v>202.8</v>
      </c>
      <c r="P40" s="77" t="s">
        <v>1248</v>
      </c>
    </row>
    <row r="41" spans="1:16" ht="22.5">
      <c r="A41" s="21">
        <v>38</v>
      </c>
      <c r="B41" s="17" t="s">
        <v>561</v>
      </c>
      <c r="C41" s="17" t="s">
        <v>562</v>
      </c>
      <c r="D41" s="17" t="s">
        <v>233</v>
      </c>
      <c r="E41" s="26" t="s">
        <v>723</v>
      </c>
      <c r="F41" s="43">
        <v>280000</v>
      </c>
      <c r="G41" s="28">
        <v>3000000</v>
      </c>
      <c r="H41" s="18">
        <f t="shared" si="5"/>
        <v>1090000</v>
      </c>
      <c r="I41" s="28">
        <v>4090000</v>
      </c>
      <c r="J41" s="74">
        <v>100</v>
      </c>
      <c r="K41" s="74">
        <v>0</v>
      </c>
      <c r="L41" s="74">
        <v>20</v>
      </c>
      <c r="M41" s="74">
        <v>80</v>
      </c>
      <c r="N41" s="75">
        <f t="shared" si="6"/>
        <v>2.8</v>
      </c>
      <c r="O41" s="76">
        <f t="shared" si="1"/>
        <v>202.8</v>
      </c>
      <c r="P41" s="77" t="s">
        <v>1248</v>
      </c>
    </row>
    <row r="42" spans="1:16" ht="33.75">
      <c r="A42" s="21">
        <v>39</v>
      </c>
      <c r="B42" s="17" t="s">
        <v>232</v>
      </c>
      <c r="C42" s="17" t="s">
        <v>21</v>
      </c>
      <c r="D42" s="17" t="s">
        <v>985</v>
      </c>
      <c r="E42" s="23" t="s">
        <v>986</v>
      </c>
      <c r="F42" s="56">
        <v>247000</v>
      </c>
      <c r="G42" s="18">
        <v>6107806</v>
      </c>
      <c r="H42" s="18">
        <f t="shared" si="5"/>
        <v>2259404</v>
      </c>
      <c r="I42" s="18">
        <v>8367210</v>
      </c>
      <c r="J42" s="74">
        <v>100</v>
      </c>
      <c r="K42" s="74">
        <v>50</v>
      </c>
      <c r="L42" s="78">
        <v>20</v>
      </c>
      <c r="M42" s="74">
        <v>30</v>
      </c>
      <c r="N42" s="75">
        <f t="shared" si="6"/>
        <v>2.47</v>
      </c>
      <c r="O42" s="76">
        <f t="shared" si="1"/>
        <v>202.47</v>
      </c>
      <c r="P42" s="77" t="s">
        <v>979</v>
      </c>
    </row>
    <row r="43" spans="1:16" ht="78.75">
      <c r="A43" s="21">
        <v>40</v>
      </c>
      <c r="B43" s="17" t="s">
        <v>560</v>
      </c>
      <c r="C43" s="17" t="s">
        <v>558</v>
      </c>
      <c r="D43" s="17" t="s">
        <v>224</v>
      </c>
      <c r="E43" s="26" t="s">
        <v>726</v>
      </c>
      <c r="F43" s="56">
        <v>50000</v>
      </c>
      <c r="G43" s="18">
        <v>245277</v>
      </c>
      <c r="H43" s="18">
        <f t="shared" si="5"/>
        <v>94427</v>
      </c>
      <c r="I43" s="18">
        <v>339704</v>
      </c>
      <c r="J43" s="74">
        <v>100</v>
      </c>
      <c r="K43" s="74">
        <v>0</v>
      </c>
      <c r="L43" s="74">
        <v>20</v>
      </c>
      <c r="M43" s="74">
        <v>80</v>
      </c>
      <c r="N43" s="75">
        <f t="shared" si="6"/>
        <v>0.5</v>
      </c>
      <c r="O43" s="76">
        <f t="shared" si="1"/>
        <v>200.5</v>
      </c>
      <c r="P43" s="77" t="s">
        <v>1248</v>
      </c>
    </row>
    <row r="44" spans="1:16" ht="101.25">
      <c r="A44" s="21">
        <v>41</v>
      </c>
      <c r="B44" s="17" t="s">
        <v>560</v>
      </c>
      <c r="C44" s="17" t="s">
        <v>558</v>
      </c>
      <c r="D44" s="17" t="s">
        <v>666</v>
      </c>
      <c r="E44" s="26" t="s">
        <v>725</v>
      </c>
      <c r="F44" s="56">
        <v>50000</v>
      </c>
      <c r="G44" s="18">
        <v>919790</v>
      </c>
      <c r="H44" s="18">
        <f t="shared" si="5"/>
        <v>354102</v>
      </c>
      <c r="I44" s="18">
        <v>1273892</v>
      </c>
      <c r="J44" s="74">
        <v>100</v>
      </c>
      <c r="K44" s="74">
        <v>0</v>
      </c>
      <c r="L44" s="74">
        <v>20</v>
      </c>
      <c r="M44" s="74">
        <v>80</v>
      </c>
      <c r="N44" s="75">
        <f t="shared" si="6"/>
        <v>0.5</v>
      </c>
      <c r="O44" s="76">
        <f t="shared" si="1"/>
        <v>200.5</v>
      </c>
      <c r="P44" s="77" t="s">
        <v>1248</v>
      </c>
    </row>
    <row r="45" spans="1:16" ht="22.5">
      <c r="A45" s="21">
        <v>42</v>
      </c>
      <c r="B45" s="34" t="s">
        <v>667</v>
      </c>
      <c r="C45" s="53" t="s">
        <v>613</v>
      </c>
      <c r="D45" s="34" t="s">
        <v>611</v>
      </c>
      <c r="E45" s="35" t="s">
        <v>727</v>
      </c>
      <c r="F45" s="54">
        <v>4700</v>
      </c>
      <c r="G45" s="36">
        <v>8500000</v>
      </c>
      <c r="H45" s="14">
        <f t="shared" si="5"/>
        <v>2234370</v>
      </c>
      <c r="I45" s="36">
        <v>10734370</v>
      </c>
      <c r="J45" s="83">
        <v>100</v>
      </c>
      <c r="K45" s="83">
        <v>0</v>
      </c>
      <c r="L45" s="83">
        <v>15</v>
      </c>
      <c r="M45" s="83">
        <v>80</v>
      </c>
      <c r="N45" s="75">
        <f t="shared" si="6"/>
        <v>0.047</v>
      </c>
      <c r="O45" s="76">
        <f t="shared" si="1"/>
        <v>195.047</v>
      </c>
      <c r="P45" s="77" t="s">
        <v>1248</v>
      </c>
    </row>
    <row r="46" spans="1:16" ht="22.5">
      <c r="A46" s="21">
        <v>43</v>
      </c>
      <c r="B46" s="34" t="s">
        <v>870</v>
      </c>
      <c r="C46" s="34" t="s">
        <v>559</v>
      </c>
      <c r="D46" s="34" t="s">
        <v>1133</v>
      </c>
      <c r="E46" s="13" t="s">
        <v>1134</v>
      </c>
      <c r="F46" s="52">
        <v>40000</v>
      </c>
      <c r="G46" s="14">
        <v>1585600</v>
      </c>
      <c r="H46" s="14">
        <f t="shared" si="5"/>
        <v>637392</v>
      </c>
      <c r="I46" s="14">
        <v>2222992</v>
      </c>
      <c r="J46" s="82">
        <v>75</v>
      </c>
      <c r="K46" s="82">
        <v>75</v>
      </c>
      <c r="L46" s="79">
        <v>20</v>
      </c>
      <c r="M46" s="82">
        <v>15</v>
      </c>
      <c r="N46" s="75">
        <f t="shared" si="6"/>
        <v>0.4</v>
      </c>
      <c r="O46" s="76">
        <f t="shared" si="1"/>
        <v>185.4</v>
      </c>
      <c r="P46" s="77" t="s">
        <v>974</v>
      </c>
    </row>
    <row r="47" spans="1:16" ht="33.75">
      <c r="A47" s="21">
        <v>44</v>
      </c>
      <c r="B47" s="22" t="s">
        <v>238</v>
      </c>
      <c r="C47" s="22" t="s">
        <v>847</v>
      </c>
      <c r="D47" s="22" t="s">
        <v>100</v>
      </c>
      <c r="E47" s="23" t="s">
        <v>729</v>
      </c>
      <c r="F47" s="45">
        <v>458959</v>
      </c>
      <c r="G47" s="50">
        <v>5600000</v>
      </c>
      <c r="H47" s="18">
        <f t="shared" si="5"/>
        <v>1922000</v>
      </c>
      <c r="I47" s="40">
        <v>7522000</v>
      </c>
      <c r="J47" s="78">
        <v>75</v>
      </c>
      <c r="K47" s="78">
        <v>0</v>
      </c>
      <c r="L47" s="78">
        <v>20</v>
      </c>
      <c r="M47" s="78">
        <v>80</v>
      </c>
      <c r="N47" s="75">
        <f t="shared" si="6"/>
        <v>4.58959</v>
      </c>
      <c r="O47" s="76">
        <f t="shared" si="1"/>
        <v>179.58959</v>
      </c>
      <c r="P47" s="77" t="s">
        <v>1248</v>
      </c>
    </row>
    <row r="48" spans="1:16" ht="45">
      <c r="A48" s="21">
        <v>45</v>
      </c>
      <c r="B48" s="22" t="s">
        <v>238</v>
      </c>
      <c r="C48" s="22" t="s">
        <v>847</v>
      </c>
      <c r="D48" s="22" t="s">
        <v>668</v>
      </c>
      <c r="E48" s="23" t="s">
        <v>728</v>
      </c>
      <c r="F48" s="45">
        <v>458959</v>
      </c>
      <c r="G48" s="50">
        <v>15000000</v>
      </c>
      <c r="H48" s="18">
        <f t="shared" si="5"/>
        <v>4630000</v>
      </c>
      <c r="I48" s="40">
        <v>19630000</v>
      </c>
      <c r="J48" s="78">
        <v>75</v>
      </c>
      <c r="K48" s="78">
        <v>0</v>
      </c>
      <c r="L48" s="78">
        <v>20</v>
      </c>
      <c r="M48" s="78">
        <v>80</v>
      </c>
      <c r="N48" s="75">
        <f t="shared" si="6"/>
        <v>4.58959</v>
      </c>
      <c r="O48" s="76">
        <f t="shared" si="1"/>
        <v>179.58959</v>
      </c>
      <c r="P48" s="77" t="s">
        <v>1248</v>
      </c>
    </row>
    <row r="49" spans="1:16" ht="22.5">
      <c r="A49" s="21">
        <v>46</v>
      </c>
      <c r="B49" s="22" t="s">
        <v>197</v>
      </c>
      <c r="C49" s="22" t="s">
        <v>847</v>
      </c>
      <c r="D49" s="22" t="s">
        <v>855</v>
      </c>
      <c r="E49" s="23" t="s">
        <v>779</v>
      </c>
      <c r="F49" s="45">
        <v>302900</v>
      </c>
      <c r="G49" s="18">
        <v>2000000</v>
      </c>
      <c r="H49" s="18">
        <f t="shared" si="5"/>
        <v>770000</v>
      </c>
      <c r="I49" s="40">
        <v>2770000</v>
      </c>
      <c r="J49" s="78">
        <v>75</v>
      </c>
      <c r="K49" s="78">
        <v>0</v>
      </c>
      <c r="L49" s="78">
        <v>20</v>
      </c>
      <c r="M49" s="78">
        <v>80</v>
      </c>
      <c r="N49" s="75">
        <f t="shared" si="6"/>
        <v>3.029</v>
      </c>
      <c r="O49" s="76">
        <f t="shared" si="1"/>
        <v>178.029</v>
      </c>
      <c r="P49" s="77" t="s">
        <v>1248</v>
      </c>
    </row>
    <row r="50" spans="1:16" ht="33.75">
      <c r="A50" s="21">
        <v>47</v>
      </c>
      <c r="B50" s="22" t="s">
        <v>197</v>
      </c>
      <c r="C50" s="22" t="s">
        <v>847</v>
      </c>
      <c r="D50" s="22" t="s">
        <v>50</v>
      </c>
      <c r="E50" s="23" t="s">
        <v>778</v>
      </c>
      <c r="F50" s="45">
        <v>302900</v>
      </c>
      <c r="G50" s="18">
        <v>1700000</v>
      </c>
      <c r="H50" s="18">
        <f t="shared" si="5"/>
        <v>674000</v>
      </c>
      <c r="I50" s="40">
        <v>2374000</v>
      </c>
      <c r="J50" s="78">
        <v>75</v>
      </c>
      <c r="K50" s="78">
        <v>0</v>
      </c>
      <c r="L50" s="78">
        <v>20</v>
      </c>
      <c r="M50" s="78">
        <v>80</v>
      </c>
      <c r="N50" s="75">
        <f t="shared" si="6"/>
        <v>3.029</v>
      </c>
      <c r="O50" s="76">
        <f t="shared" si="1"/>
        <v>178.029</v>
      </c>
      <c r="P50" s="77" t="s">
        <v>1248</v>
      </c>
    </row>
    <row r="51" spans="1:16" ht="45">
      <c r="A51" s="21">
        <v>48</v>
      </c>
      <c r="B51" s="22" t="s">
        <v>197</v>
      </c>
      <c r="C51" s="22" t="s">
        <v>847</v>
      </c>
      <c r="D51" s="22" t="s">
        <v>856</v>
      </c>
      <c r="E51" s="23" t="s">
        <v>777</v>
      </c>
      <c r="F51" s="45">
        <v>302900</v>
      </c>
      <c r="G51" s="18">
        <v>600000</v>
      </c>
      <c r="H51" s="18">
        <f t="shared" si="5"/>
        <v>270000</v>
      </c>
      <c r="I51" s="40">
        <v>870000</v>
      </c>
      <c r="J51" s="78">
        <v>75</v>
      </c>
      <c r="K51" s="78">
        <v>0</v>
      </c>
      <c r="L51" s="78">
        <v>20</v>
      </c>
      <c r="M51" s="78">
        <v>80</v>
      </c>
      <c r="N51" s="75">
        <f t="shared" si="6"/>
        <v>3.029</v>
      </c>
      <c r="O51" s="76">
        <f t="shared" si="1"/>
        <v>178.029</v>
      </c>
      <c r="P51" s="77" t="s">
        <v>1248</v>
      </c>
    </row>
    <row r="52" spans="1:16" ht="33.75">
      <c r="A52" s="21">
        <v>49</v>
      </c>
      <c r="B52" s="17" t="s">
        <v>561</v>
      </c>
      <c r="C52" s="17" t="s">
        <v>562</v>
      </c>
      <c r="D52" s="17" t="s">
        <v>579</v>
      </c>
      <c r="E52" s="26" t="s">
        <v>733</v>
      </c>
      <c r="F52" s="43">
        <v>280000</v>
      </c>
      <c r="G52" s="28">
        <v>3000000</v>
      </c>
      <c r="H52" s="18">
        <f t="shared" si="5"/>
        <v>1090000</v>
      </c>
      <c r="I52" s="28">
        <v>4090000</v>
      </c>
      <c r="J52" s="74">
        <v>75</v>
      </c>
      <c r="K52" s="74">
        <v>0</v>
      </c>
      <c r="L52" s="74">
        <v>20</v>
      </c>
      <c r="M52" s="74">
        <v>80</v>
      </c>
      <c r="N52" s="75">
        <f t="shared" si="6"/>
        <v>2.8</v>
      </c>
      <c r="O52" s="76">
        <f t="shared" si="1"/>
        <v>177.8</v>
      </c>
      <c r="P52" s="77" t="s">
        <v>1248</v>
      </c>
    </row>
    <row r="53" spans="1:16" ht="45">
      <c r="A53" s="21">
        <v>50</v>
      </c>
      <c r="B53" s="17" t="s">
        <v>561</v>
      </c>
      <c r="C53" s="17" t="s">
        <v>562</v>
      </c>
      <c r="D53" s="17" t="s">
        <v>669</v>
      </c>
      <c r="E53" s="26" t="s">
        <v>732</v>
      </c>
      <c r="F53" s="43">
        <v>280000</v>
      </c>
      <c r="G53" s="28">
        <v>24800000</v>
      </c>
      <c r="H53" s="18">
        <f t="shared" si="5"/>
        <v>7178000</v>
      </c>
      <c r="I53" s="28">
        <v>31978000</v>
      </c>
      <c r="J53" s="74">
        <v>75</v>
      </c>
      <c r="K53" s="74">
        <v>0</v>
      </c>
      <c r="L53" s="74">
        <v>20</v>
      </c>
      <c r="M53" s="74">
        <v>80</v>
      </c>
      <c r="N53" s="75">
        <f t="shared" si="6"/>
        <v>2.8</v>
      </c>
      <c r="O53" s="76">
        <f t="shared" si="1"/>
        <v>177.8</v>
      </c>
      <c r="P53" s="77" t="s">
        <v>1248</v>
      </c>
    </row>
    <row r="54" spans="1:16" ht="22.5">
      <c r="A54" s="21">
        <v>51</v>
      </c>
      <c r="B54" s="17" t="s">
        <v>561</v>
      </c>
      <c r="C54" s="17" t="s">
        <v>562</v>
      </c>
      <c r="D54" s="17" t="s">
        <v>670</v>
      </c>
      <c r="E54" s="26" t="s">
        <v>731</v>
      </c>
      <c r="F54" s="43">
        <v>280000</v>
      </c>
      <c r="G54" s="28">
        <v>30000000</v>
      </c>
      <c r="H54" s="18">
        <f t="shared" si="5"/>
        <v>8530000</v>
      </c>
      <c r="I54" s="28">
        <v>38530000</v>
      </c>
      <c r="J54" s="74">
        <v>75</v>
      </c>
      <c r="K54" s="74">
        <v>0</v>
      </c>
      <c r="L54" s="74">
        <v>20</v>
      </c>
      <c r="M54" s="74">
        <v>80</v>
      </c>
      <c r="N54" s="75">
        <f t="shared" si="6"/>
        <v>2.8</v>
      </c>
      <c r="O54" s="76">
        <f t="shared" si="1"/>
        <v>177.8</v>
      </c>
      <c r="P54" s="77" t="s">
        <v>1248</v>
      </c>
    </row>
    <row r="55" spans="1:16" ht="56.25">
      <c r="A55" s="21">
        <v>52</v>
      </c>
      <c r="B55" s="17" t="s">
        <v>232</v>
      </c>
      <c r="C55" s="17" t="s">
        <v>21</v>
      </c>
      <c r="D55" s="17" t="s">
        <v>987</v>
      </c>
      <c r="E55" s="23" t="s">
        <v>988</v>
      </c>
      <c r="F55" s="56">
        <v>247000</v>
      </c>
      <c r="G55" s="18">
        <v>11000000</v>
      </c>
      <c r="H55" s="18">
        <f t="shared" si="5"/>
        <v>2838000</v>
      </c>
      <c r="I55" s="18">
        <v>13838000</v>
      </c>
      <c r="J55" s="74">
        <v>75</v>
      </c>
      <c r="K55" s="74">
        <v>50</v>
      </c>
      <c r="L55" s="78">
        <v>20</v>
      </c>
      <c r="M55" s="74">
        <v>30</v>
      </c>
      <c r="N55" s="75">
        <f t="shared" si="6"/>
        <v>2.47</v>
      </c>
      <c r="O55" s="76">
        <f t="shared" si="1"/>
        <v>177.47</v>
      </c>
      <c r="P55" s="77" t="s">
        <v>979</v>
      </c>
    </row>
    <row r="56" spans="1:16" ht="56.25">
      <c r="A56" s="21">
        <v>53</v>
      </c>
      <c r="B56" s="17" t="s">
        <v>560</v>
      </c>
      <c r="C56" s="17" t="s">
        <v>558</v>
      </c>
      <c r="D56" s="17" t="s">
        <v>571</v>
      </c>
      <c r="E56" s="26" t="s">
        <v>736</v>
      </c>
      <c r="F56" s="56">
        <v>50000</v>
      </c>
      <c r="G56" s="18">
        <v>567000</v>
      </c>
      <c r="H56" s="18">
        <f t="shared" si="5"/>
        <v>255150</v>
      </c>
      <c r="I56" s="18">
        <v>822150</v>
      </c>
      <c r="J56" s="74">
        <v>75</v>
      </c>
      <c r="K56" s="74">
        <v>0</v>
      </c>
      <c r="L56" s="74">
        <v>20</v>
      </c>
      <c r="M56" s="74">
        <v>80</v>
      </c>
      <c r="N56" s="75">
        <f t="shared" si="6"/>
        <v>0.5</v>
      </c>
      <c r="O56" s="76">
        <f t="shared" si="1"/>
        <v>175.5</v>
      </c>
      <c r="P56" s="77" t="s">
        <v>1248</v>
      </c>
    </row>
    <row r="57" spans="1:16" ht="78.75">
      <c r="A57" s="21">
        <v>54</v>
      </c>
      <c r="B57" s="17" t="s">
        <v>560</v>
      </c>
      <c r="C57" s="17" t="s">
        <v>558</v>
      </c>
      <c r="D57" s="17" t="s">
        <v>572</v>
      </c>
      <c r="E57" s="26" t="s">
        <v>735</v>
      </c>
      <c r="F57" s="56">
        <v>50000</v>
      </c>
      <c r="G57" s="18">
        <v>7971514</v>
      </c>
      <c r="H57" s="18">
        <f t="shared" si="5"/>
        <v>3068877</v>
      </c>
      <c r="I57" s="18">
        <v>11040391</v>
      </c>
      <c r="J57" s="74">
        <v>75</v>
      </c>
      <c r="K57" s="74">
        <v>0</v>
      </c>
      <c r="L57" s="74">
        <v>20</v>
      </c>
      <c r="M57" s="74">
        <v>80</v>
      </c>
      <c r="N57" s="75">
        <f t="shared" si="6"/>
        <v>0.5</v>
      </c>
      <c r="O57" s="76">
        <f t="shared" si="1"/>
        <v>175.5</v>
      </c>
      <c r="P57" s="77" t="s">
        <v>1248</v>
      </c>
    </row>
    <row r="58" spans="1:16" ht="67.5">
      <c r="A58" s="21">
        <v>55</v>
      </c>
      <c r="B58" s="17" t="s">
        <v>560</v>
      </c>
      <c r="C58" s="17" t="s">
        <v>558</v>
      </c>
      <c r="D58" s="17" t="s">
        <v>671</v>
      </c>
      <c r="E58" s="26" t="s">
        <v>734</v>
      </c>
      <c r="F58" s="56">
        <v>50000</v>
      </c>
      <c r="G58" s="18">
        <v>7358322</v>
      </c>
      <c r="H58" s="18">
        <f t="shared" si="5"/>
        <v>2832808</v>
      </c>
      <c r="I58" s="18">
        <v>10191130</v>
      </c>
      <c r="J58" s="74">
        <v>75</v>
      </c>
      <c r="K58" s="74">
        <v>0</v>
      </c>
      <c r="L58" s="74">
        <v>20</v>
      </c>
      <c r="M58" s="74">
        <v>80</v>
      </c>
      <c r="N58" s="75">
        <f t="shared" si="6"/>
        <v>0.5</v>
      </c>
      <c r="O58" s="76">
        <f t="shared" si="1"/>
        <v>175.5</v>
      </c>
      <c r="P58" s="77" t="s">
        <v>1248</v>
      </c>
    </row>
    <row r="59" spans="1:16" ht="22.5">
      <c r="A59" s="21">
        <v>56</v>
      </c>
      <c r="B59" s="34" t="s">
        <v>242</v>
      </c>
      <c r="C59" s="53" t="s">
        <v>577</v>
      </c>
      <c r="D59" s="34" t="s">
        <v>1135</v>
      </c>
      <c r="E59" s="35" t="s">
        <v>1136</v>
      </c>
      <c r="F59" s="54">
        <v>1347</v>
      </c>
      <c r="G59" s="36">
        <v>235000</v>
      </c>
      <c r="H59" s="14">
        <f t="shared" si="5"/>
        <v>105750</v>
      </c>
      <c r="I59" s="36">
        <v>340750</v>
      </c>
      <c r="J59" s="83">
        <v>175</v>
      </c>
      <c r="K59" s="83">
        <v>0</v>
      </c>
      <c r="L59" s="83">
        <v>0</v>
      </c>
      <c r="M59" s="83">
        <v>0</v>
      </c>
      <c r="N59" s="75">
        <f t="shared" si="6"/>
        <v>0.01347</v>
      </c>
      <c r="O59" s="76">
        <f t="shared" si="1"/>
        <v>175.01347</v>
      </c>
      <c r="P59" s="77" t="s">
        <v>974</v>
      </c>
    </row>
    <row r="60" spans="1:16" ht="22.5">
      <c r="A60" s="21">
        <v>57</v>
      </c>
      <c r="B60" s="16" t="s">
        <v>1137</v>
      </c>
      <c r="C60" s="16" t="s">
        <v>556</v>
      </c>
      <c r="D60" s="16" t="s">
        <v>1138</v>
      </c>
      <c r="E60" s="13" t="s">
        <v>1139</v>
      </c>
      <c r="F60" s="111">
        <v>59465</v>
      </c>
      <c r="G60" s="15">
        <v>2159850</v>
      </c>
      <c r="H60" s="112">
        <f t="shared" si="5"/>
        <v>821152</v>
      </c>
      <c r="I60" s="15">
        <v>2981002</v>
      </c>
      <c r="J60" s="113">
        <v>75</v>
      </c>
      <c r="K60" s="113">
        <v>0</v>
      </c>
      <c r="L60" s="79">
        <v>15</v>
      </c>
      <c r="M60" s="82">
        <v>80</v>
      </c>
      <c r="N60" s="75">
        <f t="shared" si="6"/>
        <v>0.59465</v>
      </c>
      <c r="O60" s="76">
        <f t="shared" si="1"/>
        <v>170.59465</v>
      </c>
      <c r="P60" s="77" t="s">
        <v>974</v>
      </c>
    </row>
    <row r="61" spans="1:16" ht="22.5">
      <c r="A61" s="21">
        <v>58</v>
      </c>
      <c r="B61" s="34" t="s">
        <v>870</v>
      </c>
      <c r="C61" s="34" t="s">
        <v>559</v>
      </c>
      <c r="D61" s="34" t="s">
        <v>1140</v>
      </c>
      <c r="E61" s="13" t="s">
        <v>1141</v>
      </c>
      <c r="F61" s="52">
        <v>40000</v>
      </c>
      <c r="G61" s="14">
        <v>440000</v>
      </c>
      <c r="H61" s="14">
        <f t="shared" si="5"/>
        <v>198000</v>
      </c>
      <c r="I61" s="14">
        <v>638000</v>
      </c>
      <c r="J61" s="82">
        <v>60</v>
      </c>
      <c r="K61" s="82">
        <v>75</v>
      </c>
      <c r="L61" s="79">
        <v>20</v>
      </c>
      <c r="M61" s="82">
        <v>15</v>
      </c>
      <c r="N61" s="75">
        <f t="shared" si="6"/>
        <v>0.4</v>
      </c>
      <c r="O61" s="76">
        <f t="shared" si="1"/>
        <v>170.4</v>
      </c>
      <c r="P61" s="77" t="s">
        <v>974</v>
      </c>
    </row>
    <row r="62" spans="1:16" ht="22.5">
      <c r="A62" s="21">
        <v>59</v>
      </c>
      <c r="B62" s="34" t="s">
        <v>0</v>
      </c>
      <c r="C62" s="34" t="s">
        <v>935</v>
      </c>
      <c r="D62" s="34" t="s">
        <v>119</v>
      </c>
      <c r="E62" s="13" t="s">
        <v>737</v>
      </c>
      <c r="F62" s="52">
        <v>22770</v>
      </c>
      <c r="G62" s="14">
        <v>1723000</v>
      </c>
      <c r="H62" s="14">
        <f t="shared" si="5"/>
        <v>534600</v>
      </c>
      <c r="I62" s="14">
        <v>2257600</v>
      </c>
      <c r="J62" s="82">
        <v>75</v>
      </c>
      <c r="K62" s="82">
        <v>0</v>
      </c>
      <c r="L62" s="79">
        <v>15</v>
      </c>
      <c r="M62" s="82">
        <v>80</v>
      </c>
      <c r="N62" s="75">
        <f t="shared" si="6"/>
        <v>0.2277</v>
      </c>
      <c r="O62" s="76">
        <f t="shared" si="1"/>
        <v>170.2277</v>
      </c>
      <c r="P62" s="77" t="s">
        <v>1248</v>
      </c>
    </row>
    <row r="63" spans="1:16" ht="56.25">
      <c r="A63" s="21">
        <v>60</v>
      </c>
      <c r="B63" s="34" t="s">
        <v>1142</v>
      </c>
      <c r="C63" s="34" t="s">
        <v>553</v>
      </c>
      <c r="D63" s="34" t="s">
        <v>1143</v>
      </c>
      <c r="E63" s="13" t="s">
        <v>1144</v>
      </c>
      <c r="F63" s="52">
        <v>80</v>
      </c>
      <c r="G63" s="14">
        <v>642000</v>
      </c>
      <c r="H63" s="30">
        <f t="shared" si="5"/>
        <v>288900</v>
      </c>
      <c r="I63" s="14">
        <v>930900</v>
      </c>
      <c r="J63" s="82">
        <v>170</v>
      </c>
      <c r="K63" s="82">
        <v>0</v>
      </c>
      <c r="L63" s="79">
        <v>0</v>
      </c>
      <c r="M63" s="82">
        <v>0</v>
      </c>
      <c r="N63" s="75">
        <f t="shared" si="6"/>
        <v>0.0008</v>
      </c>
      <c r="O63" s="81">
        <f t="shared" si="1"/>
        <v>170.0008</v>
      </c>
      <c r="P63" s="77" t="s">
        <v>974</v>
      </c>
    </row>
    <row r="64" spans="1:16" ht="78.75">
      <c r="A64" s="21">
        <v>61</v>
      </c>
      <c r="B64" s="16" t="s">
        <v>1145</v>
      </c>
      <c r="C64" s="16" t="s">
        <v>846</v>
      </c>
      <c r="D64" s="16" t="s">
        <v>1146</v>
      </c>
      <c r="E64" s="61" t="s">
        <v>1147</v>
      </c>
      <c r="F64" s="91">
        <v>60</v>
      </c>
      <c r="G64" s="92">
        <v>200000</v>
      </c>
      <c r="H64" s="14">
        <f t="shared" si="5"/>
        <v>169750</v>
      </c>
      <c r="I64" s="92">
        <v>369750</v>
      </c>
      <c r="J64" s="93">
        <v>170</v>
      </c>
      <c r="K64" s="93">
        <v>0</v>
      </c>
      <c r="L64" s="82">
        <v>0</v>
      </c>
      <c r="M64" s="93">
        <v>0</v>
      </c>
      <c r="N64" s="75">
        <f t="shared" si="6"/>
        <v>0.0006</v>
      </c>
      <c r="O64" s="76">
        <f t="shared" si="1"/>
        <v>170.0006</v>
      </c>
      <c r="P64" s="77" t="s">
        <v>974</v>
      </c>
    </row>
    <row r="65" spans="1:16" ht="45">
      <c r="A65" s="21">
        <v>62</v>
      </c>
      <c r="B65" s="17" t="s">
        <v>198</v>
      </c>
      <c r="C65" s="17" t="s">
        <v>555</v>
      </c>
      <c r="D65" s="17" t="s">
        <v>34</v>
      </c>
      <c r="E65" s="23" t="s">
        <v>740</v>
      </c>
      <c r="F65" s="56">
        <v>50000</v>
      </c>
      <c r="G65" s="18">
        <v>2960000</v>
      </c>
      <c r="H65" s="18">
        <f t="shared" si="5"/>
        <v>1077200</v>
      </c>
      <c r="I65" s="18">
        <v>4037200</v>
      </c>
      <c r="J65" s="74">
        <v>60</v>
      </c>
      <c r="K65" s="74">
        <v>0</v>
      </c>
      <c r="L65" s="78">
        <v>25</v>
      </c>
      <c r="M65" s="74">
        <v>80</v>
      </c>
      <c r="N65" s="75">
        <f t="shared" si="6"/>
        <v>0.5</v>
      </c>
      <c r="O65" s="76">
        <f t="shared" si="1"/>
        <v>165.5</v>
      </c>
      <c r="P65" s="77" t="s">
        <v>1248</v>
      </c>
    </row>
    <row r="66" spans="1:16" ht="101.25">
      <c r="A66" s="21">
        <v>63</v>
      </c>
      <c r="B66" s="22" t="s">
        <v>238</v>
      </c>
      <c r="C66" s="57" t="s">
        <v>847</v>
      </c>
      <c r="D66" s="22" t="s">
        <v>120</v>
      </c>
      <c r="E66" s="23" t="s">
        <v>743</v>
      </c>
      <c r="F66" s="45">
        <v>458959</v>
      </c>
      <c r="G66" s="25">
        <v>12000000</v>
      </c>
      <c r="H66" s="39">
        <f t="shared" si="5"/>
        <v>3850000</v>
      </c>
      <c r="I66" s="24">
        <v>15850000</v>
      </c>
      <c r="J66" s="85">
        <v>60</v>
      </c>
      <c r="K66" s="85">
        <v>0</v>
      </c>
      <c r="L66" s="85">
        <v>20</v>
      </c>
      <c r="M66" s="85">
        <v>80</v>
      </c>
      <c r="N66" s="75">
        <f t="shared" si="6"/>
        <v>4.58959</v>
      </c>
      <c r="O66" s="81">
        <f t="shared" si="1"/>
        <v>164.58959</v>
      </c>
      <c r="P66" s="77" t="s">
        <v>1248</v>
      </c>
    </row>
    <row r="67" spans="1:16" ht="22.5">
      <c r="A67" s="21">
        <v>64</v>
      </c>
      <c r="B67" s="22" t="s">
        <v>197</v>
      </c>
      <c r="C67" s="22" t="s">
        <v>847</v>
      </c>
      <c r="D67" s="22" t="s">
        <v>97</v>
      </c>
      <c r="E67" s="23" t="s">
        <v>826</v>
      </c>
      <c r="F67" s="45">
        <v>302900</v>
      </c>
      <c r="G67" s="18">
        <v>1700000</v>
      </c>
      <c r="H67" s="18">
        <f t="shared" si="5"/>
        <v>674000</v>
      </c>
      <c r="I67" s="40">
        <v>2374000</v>
      </c>
      <c r="J67" s="78">
        <v>60</v>
      </c>
      <c r="K67" s="78">
        <v>0</v>
      </c>
      <c r="L67" s="78">
        <v>20</v>
      </c>
      <c r="M67" s="78">
        <v>80</v>
      </c>
      <c r="N67" s="75">
        <f t="shared" si="6"/>
        <v>3.029</v>
      </c>
      <c r="O67" s="76">
        <f t="shared" si="1"/>
        <v>163.029</v>
      </c>
      <c r="P67" s="77" t="s">
        <v>1248</v>
      </c>
    </row>
    <row r="68" spans="1:16" ht="22.5">
      <c r="A68" s="21">
        <v>65</v>
      </c>
      <c r="B68" s="22" t="s">
        <v>197</v>
      </c>
      <c r="C68" s="22" t="s">
        <v>847</v>
      </c>
      <c r="D68" s="22" t="s">
        <v>859</v>
      </c>
      <c r="E68" s="23" t="s">
        <v>825</v>
      </c>
      <c r="F68" s="45">
        <v>302900</v>
      </c>
      <c r="G68" s="18">
        <v>800000</v>
      </c>
      <c r="H68" s="18">
        <f t="shared" si="5"/>
        <v>360000</v>
      </c>
      <c r="I68" s="40">
        <v>1160000</v>
      </c>
      <c r="J68" s="78">
        <v>60</v>
      </c>
      <c r="K68" s="78">
        <v>0</v>
      </c>
      <c r="L68" s="78">
        <v>20</v>
      </c>
      <c r="M68" s="78">
        <v>80</v>
      </c>
      <c r="N68" s="75">
        <f t="shared" si="6"/>
        <v>3.029</v>
      </c>
      <c r="O68" s="76">
        <f aca="true" t="shared" si="7" ref="O68:O131">SUM(J68:N68)</f>
        <v>163.029</v>
      </c>
      <c r="P68" s="77" t="s">
        <v>1248</v>
      </c>
    </row>
    <row r="69" spans="1:16" ht="45">
      <c r="A69" s="21">
        <v>66</v>
      </c>
      <c r="B69" s="17" t="s">
        <v>561</v>
      </c>
      <c r="C69" s="17" t="s">
        <v>562</v>
      </c>
      <c r="D69" s="17" t="s">
        <v>128</v>
      </c>
      <c r="E69" s="26" t="s">
        <v>744</v>
      </c>
      <c r="F69" s="43">
        <v>280000</v>
      </c>
      <c r="G69" s="28">
        <v>6000000</v>
      </c>
      <c r="H69" s="18">
        <f t="shared" si="5"/>
        <v>2050000</v>
      </c>
      <c r="I69" s="28">
        <v>8050000</v>
      </c>
      <c r="J69" s="74">
        <v>45</v>
      </c>
      <c r="K69" s="74">
        <v>0</v>
      </c>
      <c r="L69" s="74">
        <v>35</v>
      </c>
      <c r="M69" s="74">
        <v>80</v>
      </c>
      <c r="N69" s="75">
        <f t="shared" si="6"/>
        <v>2.8</v>
      </c>
      <c r="O69" s="76">
        <f t="shared" si="7"/>
        <v>162.8</v>
      </c>
      <c r="P69" s="77" t="s">
        <v>1248</v>
      </c>
    </row>
    <row r="70" spans="1:16" ht="67.5">
      <c r="A70" s="21">
        <v>67</v>
      </c>
      <c r="B70" s="17" t="s">
        <v>560</v>
      </c>
      <c r="C70" s="17" t="s">
        <v>558</v>
      </c>
      <c r="D70" s="17" t="s">
        <v>1148</v>
      </c>
      <c r="E70" s="26" t="s">
        <v>745</v>
      </c>
      <c r="F70" s="56">
        <v>53000</v>
      </c>
      <c r="G70" s="18">
        <v>4000000</v>
      </c>
      <c r="H70" s="18">
        <f t="shared" si="5"/>
        <v>1410000</v>
      </c>
      <c r="I70" s="18">
        <v>5410000</v>
      </c>
      <c r="J70" s="74">
        <v>60</v>
      </c>
      <c r="K70" s="74">
        <v>0</v>
      </c>
      <c r="L70" s="74">
        <v>20</v>
      </c>
      <c r="M70" s="74">
        <v>80</v>
      </c>
      <c r="N70" s="75">
        <f t="shared" si="6"/>
        <v>0.53</v>
      </c>
      <c r="O70" s="76">
        <f t="shared" si="7"/>
        <v>160.53</v>
      </c>
      <c r="P70" s="77" t="s">
        <v>974</v>
      </c>
    </row>
    <row r="71" spans="1:16" ht="22.5">
      <c r="A71" s="21">
        <v>68</v>
      </c>
      <c r="B71" s="34" t="s">
        <v>870</v>
      </c>
      <c r="C71" s="34" t="s">
        <v>559</v>
      </c>
      <c r="D71" s="34" t="s">
        <v>1149</v>
      </c>
      <c r="E71" s="13" t="s">
        <v>1150</v>
      </c>
      <c r="F71" s="52">
        <v>40000</v>
      </c>
      <c r="G71" s="14">
        <v>300000</v>
      </c>
      <c r="H71" s="14">
        <f t="shared" si="5"/>
        <v>135000</v>
      </c>
      <c r="I71" s="14">
        <v>435000</v>
      </c>
      <c r="J71" s="82">
        <v>45</v>
      </c>
      <c r="K71" s="82">
        <v>75</v>
      </c>
      <c r="L71" s="79">
        <v>20</v>
      </c>
      <c r="M71" s="82">
        <v>15</v>
      </c>
      <c r="N71" s="75">
        <f t="shared" si="6"/>
        <v>0.4</v>
      </c>
      <c r="O71" s="76">
        <f t="shared" si="7"/>
        <v>155.4</v>
      </c>
      <c r="P71" s="77" t="s">
        <v>974</v>
      </c>
    </row>
    <row r="72" spans="1:16" ht="22.5">
      <c r="A72" s="21">
        <v>69</v>
      </c>
      <c r="B72" s="12" t="s">
        <v>145</v>
      </c>
      <c r="C72" s="51" t="s">
        <v>565</v>
      </c>
      <c r="D72" s="12" t="s">
        <v>1151</v>
      </c>
      <c r="E72" s="13" t="s">
        <v>1152</v>
      </c>
      <c r="F72" s="47">
        <v>35550</v>
      </c>
      <c r="G72" s="29">
        <v>2100000</v>
      </c>
      <c r="H72" s="30">
        <f t="shared" si="5"/>
        <v>802000</v>
      </c>
      <c r="I72" s="31">
        <v>2902000</v>
      </c>
      <c r="J72" s="80">
        <v>75</v>
      </c>
      <c r="K72" s="80">
        <v>50</v>
      </c>
      <c r="L72" s="80">
        <v>0</v>
      </c>
      <c r="M72" s="80">
        <v>30</v>
      </c>
      <c r="N72" s="75">
        <f t="shared" si="6"/>
        <v>0.3555</v>
      </c>
      <c r="O72" s="76">
        <f t="shared" si="7"/>
        <v>155.3555</v>
      </c>
      <c r="P72" s="77" t="s">
        <v>974</v>
      </c>
    </row>
    <row r="73" spans="1:16" ht="22.5">
      <c r="A73" s="21">
        <v>70</v>
      </c>
      <c r="B73" s="12" t="s">
        <v>145</v>
      </c>
      <c r="C73" s="51" t="s">
        <v>565</v>
      </c>
      <c r="D73" s="12" t="s">
        <v>1151</v>
      </c>
      <c r="E73" s="13" t="s">
        <v>989</v>
      </c>
      <c r="F73" s="47">
        <v>35550</v>
      </c>
      <c r="G73" s="29">
        <v>2466545</v>
      </c>
      <c r="H73" s="30">
        <f t="shared" si="5"/>
        <v>919294</v>
      </c>
      <c r="I73" s="31">
        <v>3385839</v>
      </c>
      <c r="J73" s="80">
        <v>75</v>
      </c>
      <c r="K73" s="80">
        <v>50</v>
      </c>
      <c r="L73" s="80">
        <v>0</v>
      </c>
      <c r="M73" s="80">
        <v>30</v>
      </c>
      <c r="N73" s="75">
        <f t="shared" si="6"/>
        <v>0.3555</v>
      </c>
      <c r="O73" s="76">
        <f t="shared" si="7"/>
        <v>155.3555</v>
      </c>
      <c r="P73" s="77" t="s">
        <v>1248</v>
      </c>
    </row>
    <row r="74" spans="1:16" ht="78.75">
      <c r="A74" s="21">
        <v>71</v>
      </c>
      <c r="B74" s="34" t="s">
        <v>121</v>
      </c>
      <c r="C74" s="34" t="s">
        <v>565</v>
      </c>
      <c r="D74" s="34" t="s">
        <v>122</v>
      </c>
      <c r="E74" s="13" t="s">
        <v>749</v>
      </c>
      <c r="F74" s="52">
        <v>26877</v>
      </c>
      <c r="G74" s="14">
        <v>243890</v>
      </c>
      <c r="H74" s="14">
        <f t="shared" si="5"/>
        <v>52682</v>
      </c>
      <c r="I74" s="14">
        <v>296572</v>
      </c>
      <c r="J74" s="82">
        <v>75</v>
      </c>
      <c r="K74" s="82">
        <v>0</v>
      </c>
      <c r="L74" s="79">
        <v>0</v>
      </c>
      <c r="M74" s="82">
        <v>80</v>
      </c>
      <c r="N74" s="75">
        <f t="shared" si="6"/>
        <v>0.26877</v>
      </c>
      <c r="O74" s="76">
        <f t="shared" si="7"/>
        <v>155.26877</v>
      </c>
      <c r="P74" s="77" t="s">
        <v>1248</v>
      </c>
    </row>
    <row r="75" spans="1:16" ht="56.25">
      <c r="A75" s="21">
        <v>72</v>
      </c>
      <c r="B75" s="34" t="s">
        <v>925</v>
      </c>
      <c r="C75" s="34" t="s">
        <v>847</v>
      </c>
      <c r="D75" s="34" t="s">
        <v>990</v>
      </c>
      <c r="E75" s="35" t="s">
        <v>991</v>
      </c>
      <c r="F75" s="54">
        <v>12275</v>
      </c>
      <c r="G75" s="14">
        <v>626258</v>
      </c>
      <c r="H75" s="14">
        <f t="shared" si="5"/>
        <v>281817</v>
      </c>
      <c r="I75" s="14">
        <v>908075</v>
      </c>
      <c r="J75" s="82">
        <v>75</v>
      </c>
      <c r="K75" s="79">
        <v>50</v>
      </c>
      <c r="L75" s="82">
        <v>15</v>
      </c>
      <c r="M75" s="82">
        <v>15</v>
      </c>
      <c r="N75" s="75">
        <f t="shared" si="6"/>
        <v>0.12275</v>
      </c>
      <c r="O75" s="76">
        <f t="shared" si="7"/>
        <v>155.12275</v>
      </c>
      <c r="P75" s="77" t="s">
        <v>1249</v>
      </c>
    </row>
    <row r="76" spans="1:16" ht="56.25">
      <c r="A76" s="21">
        <v>73</v>
      </c>
      <c r="B76" s="34" t="s">
        <v>786</v>
      </c>
      <c r="C76" s="34" t="s">
        <v>620</v>
      </c>
      <c r="D76" s="34" t="s">
        <v>787</v>
      </c>
      <c r="E76" s="37" t="s">
        <v>788</v>
      </c>
      <c r="F76" s="63">
        <v>43500</v>
      </c>
      <c r="G76" s="30">
        <v>6732623</v>
      </c>
      <c r="H76" s="30">
        <f t="shared" si="5"/>
        <v>1667542</v>
      </c>
      <c r="I76" s="30">
        <v>8400165</v>
      </c>
      <c r="J76" s="83">
        <v>100</v>
      </c>
      <c r="K76" s="83">
        <v>50</v>
      </c>
      <c r="L76" s="83">
        <v>0</v>
      </c>
      <c r="M76" s="83">
        <v>0</v>
      </c>
      <c r="N76" s="75">
        <f t="shared" si="6"/>
        <v>0.435</v>
      </c>
      <c r="O76" s="81">
        <f t="shared" si="7"/>
        <v>150.435</v>
      </c>
      <c r="P76" s="86" t="s">
        <v>979</v>
      </c>
    </row>
    <row r="77" spans="1:16" ht="45">
      <c r="A77" s="21">
        <v>74</v>
      </c>
      <c r="B77" s="12" t="s">
        <v>939</v>
      </c>
      <c r="C77" s="12" t="s">
        <v>934</v>
      </c>
      <c r="D77" s="12" t="s">
        <v>924</v>
      </c>
      <c r="E77" s="13" t="s">
        <v>753</v>
      </c>
      <c r="F77" s="47">
        <v>24062</v>
      </c>
      <c r="G77" s="32">
        <v>4600000</v>
      </c>
      <c r="H77" s="14">
        <f t="shared" si="5"/>
        <v>1585268</v>
      </c>
      <c r="I77" s="32">
        <v>6185268</v>
      </c>
      <c r="J77" s="79">
        <v>100</v>
      </c>
      <c r="K77" s="79">
        <v>50</v>
      </c>
      <c r="L77" s="82">
        <v>0</v>
      </c>
      <c r="M77" s="79">
        <v>0</v>
      </c>
      <c r="N77" s="75">
        <f t="shared" si="6"/>
        <v>0.24062</v>
      </c>
      <c r="O77" s="76">
        <f t="shared" si="7"/>
        <v>150.24062</v>
      </c>
      <c r="P77" s="77" t="s">
        <v>1248</v>
      </c>
    </row>
    <row r="78" spans="1:16" ht="90">
      <c r="A78" s="21">
        <v>75</v>
      </c>
      <c r="B78" s="22" t="s">
        <v>238</v>
      </c>
      <c r="C78" s="57" t="s">
        <v>847</v>
      </c>
      <c r="D78" s="22" t="s">
        <v>124</v>
      </c>
      <c r="E78" s="23" t="s">
        <v>718</v>
      </c>
      <c r="F78" s="45">
        <v>458959</v>
      </c>
      <c r="G78" s="25">
        <v>1500000</v>
      </c>
      <c r="H78" s="39">
        <f t="shared" si="5"/>
        <v>600000</v>
      </c>
      <c r="I78" s="24">
        <v>2100000</v>
      </c>
      <c r="J78" s="85">
        <v>45</v>
      </c>
      <c r="K78" s="85">
        <v>0</v>
      </c>
      <c r="L78" s="85">
        <v>20</v>
      </c>
      <c r="M78" s="85">
        <v>80</v>
      </c>
      <c r="N78" s="75">
        <f t="shared" si="6"/>
        <v>4.58959</v>
      </c>
      <c r="O78" s="81">
        <f t="shared" si="7"/>
        <v>149.58959</v>
      </c>
      <c r="P78" s="77" t="s">
        <v>1248</v>
      </c>
    </row>
    <row r="79" spans="1:16" ht="56.25">
      <c r="A79" s="21">
        <v>76</v>
      </c>
      <c r="B79" s="22" t="s">
        <v>238</v>
      </c>
      <c r="C79" s="57" t="s">
        <v>847</v>
      </c>
      <c r="D79" s="22" t="s">
        <v>125</v>
      </c>
      <c r="E79" s="23" t="s">
        <v>755</v>
      </c>
      <c r="F79" s="45">
        <v>458959</v>
      </c>
      <c r="G79" s="25">
        <v>3000000</v>
      </c>
      <c r="H79" s="39">
        <f t="shared" si="5"/>
        <v>1030000</v>
      </c>
      <c r="I79" s="24">
        <v>4030000</v>
      </c>
      <c r="J79" s="85">
        <v>45</v>
      </c>
      <c r="K79" s="85">
        <v>0</v>
      </c>
      <c r="L79" s="85">
        <v>20</v>
      </c>
      <c r="M79" s="85">
        <v>80</v>
      </c>
      <c r="N79" s="75">
        <f t="shared" si="6"/>
        <v>4.58959</v>
      </c>
      <c r="O79" s="81">
        <f t="shared" si="7"/>
        <v>149.58959</v>
      </c>
      <c r="P79" s="77" t="s">
        <v>1248</v>
      </c>
    </row>
    <row r="80" spans="1:16" ht="90">
      <c r="A80" s="21">
        <v>77</v>
      </c>
      <c r="B80" s="22" t="s">
        <v>238</v>
      </c>
      <c r="C80" s="57" t="s">
        <v>847</v>
      </c>
      <c r="D80" s="22" t="s">
        <v>126</v>
      </c>
      <c r="E80" s="23" t="s">
        <v>754</v>
      </c>
      <c r="F80" s="45">
        <v>458959</v>
      </c>
      <c r="G80" s="25">
        <v>2500000</v>
      </c>
      <c r="H80" s="39">
        <f t="shared" si="5"/>
        <v>930000</v>
      </c>
      <c r="I80" s="24">
        <v>3430000</v>
      </c>
      <c r="J80" s="85">
        <v>45</v>
      </c>
      <c r="K80" s="85">
        <v>0</v>
      </c>
      <c r="L80" s="85">
        <v>20</v>
      </c>
      <c r="M80" s="85">
        <v>80</v>
      </c>
      <c r="N80" s="75">
        <f t="shared" si="6"/>
        <v>4.58959</v>
      </c>
      <c r="O80" s="81">
        <f t="shared" si="7"/>
        <v>149.58959</v>
      </c>
      <c r="P80" s="77" t="s">
        <v>1248</v>
      </c>
    </row>
    <row r="81" spans="1:16" ht="56.25">
      <c r="A81" s="21">
        <v>78</v>
      </c>
      <c r="B81" s="17" t="s">
        <v>561</v>
      </c>
      <c r="C81" s="17" t="s">
        <v>562</v>
      </c>
      <c r="D81" s="17" t="s">
        <v>127</v>
      </c>
      <c r="E81" s="26" t="s">
        <v>756</v>
      </c>
      <c r="F81" s="43">
        <v>280000</v>
      </c>
      <c r="G81" s="28">
        <v>2000000</v>
      </c>
      <c r="H81" s="18">
        <f t="shared" si="5"/>
        <v>770000</v>
      </c>
      <c r="I81" s="28">
        <v>2770000</v>
      </c>
      <c r="J81" s="74">
        <v>45</v>
      </c>
      <c r="K81" s="74">
        <v>0</v>
      </c>
      <c r="L81" s="74">
        <v>20</v>
      </c>
      <c r="M81" s="74">
        <v>80</v>
      </c>
      <c r="N81" s="75">
        <f t="shared" si="6"/>
        <v>2.8</v>
      </c>
      <c r="O81" s="76">
        <f t="shared" si="7"/>
        <v>147.8</v>
      </c>
      <c r="P81" s="77" t="s">
        <v>1248</v>
      </c>
    </row>
    <row r="82" spans="1:16" ht="45">
      <c r="A82" s="21">
        <v>79</v>
      </c>
      <c r="B82" s="34" t="s">
        <v>43</v>
      </c>
      <c r="C82" s="34" t="s">
        <v>935</v>
      </c>
      <c r="D82" s="34" t="s">
        <v>1153</v>
      </c>
      <c r="E82" s="13" t="s">
        <v>1154</v>
      </c>
      <c r="F82" s="52">
        <v>33000</v>
      </c>
      <c r="G82" s="14">
        <v>4000000</v>
      </c>
      <c r="H82" s="14">
        <f t="shared" si="5"/>
        <v>1410000</v>
      </c>
      <c r="I82" s="14">
        <v>5410000</v>
      </c>
      <c r="J82" s="82">
        <v>100</v>
      </c>
      <c r="K82" s="82">
        <v>0</v>
      </c>
      <c r="L82" s="79">
        <v>15</v>
      </c>
      <c r="M82" s="82">
        <v>30</v>
      </c>
      <c r="N82" s="75">
        <f t="shared" si="6"/>
        <v>0.33</v>
      </c>
      <c r="O82" s="76">
        <f t="shared" si="7"/>
        <v>145.33</v>
      </c>
      <c r="P82" s="77" t="s">
        <v>974</v>
      </c>
    </row>
    <row r="83" spans="1:16" ht="33.75">
      <c r="A83" s="21">
        <v>80</v>
      </c>
      <c r="B83" s="34" t="s">
        <v>43</v>
      </c>
      <c r="C83" s="34" t="s">
        <v>935</v>
      </c>
      <c r="D83" s="34" t="s">
        <v>1155</v>
      </c>
      <c r="E83" s="13" t="s">
        <v>1156</v>
      </c>
      <c r="F83" s="52">
        <v>33000</v>
      </c>
      <c r="G83" s="14">
        <v>756000</v>
      </c>
      <c r="H83" s="14">
        <f t="shared" si="5"/>
        <v>340200</v>
      </c>
      <c r="I83" s="14">
        <v>1096200</v>
      </c>
      <c r="J83" s="82">
        <v>100</v>
      </c>
      <c r="K83" s="82">
        <v>0</v>
      </c>
      <c r="L83" s="79">
        <v>15</v>
      </c>
      <c r="M83" s="82">
        <v>30</v>
      </c>
      <c r="N83" s="75">
        <f t="shared" si="6"/>
        <v>0.33</v>
      </c>
      <c r="O83" s="76">
        <f t="shared" si="7"/>
        <v>145.33</v>
      </c>
      <c r="P83" s="77" t="s">
        <v>974</v>
      </c>
    </row>
    <row r="84" spans="1:16" ht="22.5">
      <c r="A84" s="21">
        <v>81</v>
      </c>
      <c r="B84" s="34" t="s">
        <v>43</v>
      </c>
      <c r="C84" s="34" t="s">
        <v>935</v>
      </c>
      <c r="D84" s="34" t="s">
        <v>1157</v>
      </c>
      <c r="E84" s="13" t="s">
        <v>1158</v>
      </c>
      <c r="F84" s="52">
        <v>33000</v>
      </c>
      <c r="G84" s="14">
        <v>1837500</v>
      </c>
      <c r="H84" s="14">
        <f t="shared" si="5"/>
        <v>718000</v>
      </c>
      <c r="I84" s="14">
        <v>2555500</v>
      </c>
      <c r="J84" s="82">
        <v>100</v>
      </c>
      <c r="K84" s="82">
        <v>0</v>
      </c>
      <c r="L84" s="79">
        <v>15</v>
      </c>
      <c r="M84" s="82">
        <v>30</v>
      </c>
      <c r="N84" s="75">
        <f t="shared" si="6"/>
        <v>0.33</v>
      </c>
      <c r="O84" s="76">
        <f t="shared" si="7"/>
        <v>145.33</v>
      </c>
      <c r="P84" s="77" t="s">
        <v>974</v>
      </c>
    </row>
    <row r="85" spans="1:16" ht="22.5">
      <c r="A85" s="21">
        <v>82</v>
      </c>
      <c r="B85" s="34" t="s">
        <v>667</v>
      </c>
      <c r="C85" s="53" t="s">
        <v>613</v>
      </c>
      <c r="D85" s="34" t="s">
        <v>129</v>
      </c>
      <c r="E85" s="35" t="s">
        <v>757</v>
      </c>
      <c r="F85" s="54">
        <v>4700</v>
      </c>
      <c r="G85" s="36">
        <v>2000000</v>
      </c>
      <c r="H85" s="14">
        <f t="shared" si="5"/>
        <v>370000</v>
      </c>
      <c r="I85" s="36">
        <v>2370000</v>
      </c>
      <c r="J85" s="83">
        <v>50</v>
      </c>
      <c r="K85" s="83">
        <v>0</v>
      </c>
      <c r="L85" s="83">
        <v>15</v>
      </c>
      <c r="M85" s="83">
        <v>80</v>
      </c>
      <c r="N85" s="75">
        <f t="shared" si="6"/>
        <v>0.047</v>
      </c>
      <c r="O85" s="76">
        <f t="shared" si="7"/>
        <v>145.047</v>
      </c>
      <c r="P85" s="77" t="s">
        <v>1248</v>
      </c>
    </row>
    <row r="86" spans="1:16" ht="33.75">
      <c r="A86" s="21">
        <v>83</v>
      </c>
      <c r="B86" s="16" t="s">
        <v>1159</v>
      </c>
      <c r="C86" s="132" t="s">
        <v>565</v>
      </c>
      <c r="D86" s="16" t="s">
        <v>1233</v>
      </c>
      <c r="E86" s="114" t="s">
        <v>1161</v>
      </c>
      <c r="F86" s="115">
        <v>3347</v>
      </c>
      <c r="G86" s="116">
        <v>109000</v>
      </c>
      <c r="H86" s="15">
        <f t="shared" si="5"/>
        <v>49050</v>
      </c>
      <c r="I86" s="116">
        <v>158050</v>
      </c>
      <c r="J86" s="113">
        <v>100</v>
      </c>
      <c r="K86" s="113">
        <v>0</v>
      </c>
      <c r="L86" s="113">
        <v>15</v>
      </c>
      <c r="M86" s="113">
        <v>30</v>
      </c>
      <c r="N86" s="113">
        <v>0.033</v>
      </c>
      <c r="O86" s="95">
        <f t="shared" si="7"/>
        <v>145.033</v>
      </c>
      <c r="P86" s="77" t="s">
        <v>974</v>
      </c>
    </row>
    <row r="87" spans="1:16" ht="45">
      <c r="A87" s="21">
        <v>84</v>
      </c>
      <c r="B87" s="12" t="s">
        <v>760</v>
      </c>
      <c r="C87" s="51" t="s">
        <v>558</v>
      </c>
      <c r="D87" s="34" t="s">
        <v>994</v>
      </c>
      <c r="E87" s="13" t="s">
        <v>995</v>
      </c>
      <c r="F87" s="47">
        <v>49350</v>
      </c>
      <c r="G87" s="29">
        <v>936100</v>
      </c>
      <c r="H87" s="30">
        <f t="shared" si="5"/>
        <v>455338</v>
      </c>
      <c r="I87" s="31">
        <v>1391438</v>
      </c>
      <c r="J87" s="80">
        <v>75</v>
      </c>
      <c r="K87" s="80">
        <v>50</v>
      </c>
      <c r="L87" s="80">
        <v>0</v>
      </c>
      <c r="M87" s="80">
        <v>15</v>
      </c>
      <c r="N87" s="75">
        <f aca="true" t="shared" si="8" ref="N87:N150">+F87/100000</f>
        <v>0.4935</v>
      </c>
      <c r="O87" s="76">
        <f t="shared" si="7"/>
        <v>140.4935</v>
      </c>
      <c r="P87" s="77" t="s">
        <v>979</v>
      </c>
    </row>
    <row r="88" spans="1:16" ht="45">
      <c r="A88" s="21">
        <v>85</v>
      </c>
      <c r="B88" s="12" t="s">
        <v>145</v>
      </c>
      <c r="C88" s="51" t="s">
        <v>565</v>
      </c>
      <c r="D88" s="12" t="s">
        <v>992</v>
      </c>
      <c r="E88" s="13" t="s">
        <v>993</v>
      </c>
      <c r="F88" s="47">
        <v>35550</v>
      </c>
      <c r="G88" s="29">
        <v>1000000</v>
      </c>
      <c r="H88" s="30">
        <f t="shared" si="5"/>
        <v>450000</v>
      </c>
      <c r="I88" s="31">
        <v>1450000</v>
      </c>
      <c r="J88" s="80">
        <v>60</v>
      </c>
      <c r="K88" s="80">
        <v>50</v>
      </c>
      <c r="L88" s="80">
        <v>0</v>
      </c>
      <c r="M88" s="80">
        <v>30</v>
      </c>
      <c r="N88" s="75">
        <f t="shared" si="8"/>
        <v>0.3555</v>
      </c>
      <c r="O88" s="76">
        <f t="shared" si="7"/>
        <v>140.3555</v>
      </c>
      <c r="P88" s="77" t="s">
        <v>1248</v>
      </c>
    </row>
    <row r="89" spans="1:16" ht="22.5">
      <c r="A89" s="21">
        <v>86</v>
      </c>
      <c r="B89" s="34" t="s">
        <v>121</v>
      </c>
      <c r="C89" s="34" t="s">
        <v>565</v>
      </c>
      <c r="D89" s="34" t="s">
        <v>131</v>
      </c>
      <c r="E89" s="13" t="s">
        <v>763</v>
      </c>
      <c r="F89" s="52">
        <v>26877</v>
      </c>
      <c r="G89" s="14">
        <v>277500</v>
      </c>
      <c r="H89" s="14">
        <f t="shared" si="5"/>
        <v>67734</v>
      </c>
      <c r="I89" s="14">
        <v>345234</v>
      </c>
      <c r="J89" s="82">
        <v>60</v>
      </c>
      <c r="K89" s="82">
        <v>0</v>
      </c>
      <c r="L89" s="79">
        <v>0</v>
      </c>
      <c r="M89" s="82">
        <v>80</v>
      </c>
      <c r="N89" s="75">
        <f t="shared" si="8"/>
        <v>0.26877</v>
      </c>
      <c r="O89" s="76">
        <f t="shared" si="7"/>
        <v>140.26877</v>
      </c>
      <c r="P89" s="77" t="s">
        <v>1248</v>
      </c>
    </row>
    <row r="90" spans="1:16" ht="33.75">
      <c r="A90" s="21">
        <v>87</v>
      </c>
      <c r="B90" s="34" t="s">
        <v>925</v>
      </c>
      <c r="C90" s="34" t="s">
        <v>847</v>
      </c>
      <c r="D90" s="34" t="s">
        <v>997</v>
      </c>
      <c r="E90" s="35" t="s">
        <v>998</v>
      </c>
      <c r="F90" s="54">
        <v>12275</v>
      </c>
      <c r="G90" s="14">
        <v>290000</v>
      </c>
      <c r="H90" s="14">
        <f t="shared" si="5"/>
        <v>130500</v>
      </c>
      <c r="I90" s="14">
        <v>420500</v>
      </c>
      <c r="J90" s="82">
        <v>60</v>
      </c>
      <c r="K90" s="79">
        <v>50</v>
      </c>
      <c r="L90" s="82">
        <v>15</v>
      </c>
      <c r="M90" s="82">
        <v>15</v>
      </c>
      <c r="N90" s="75">
        <f t="shared" si="8"/>
        <v>0.12275</v>
      </c>
      <c r="O90" s="76">
        <f t="shared" si="7"/>
        <v>140.12275</v>
      </c>
      <c r="P90" s="77" t="s">
        <v>1249</v>
      </c>
    </row>
    <row r="91" spans="1:16" ht="22.5">
      <c r="A91" s="21">
        <v>88</v>
      </c>
      <c r="B91" s="34" t="s">
        <v>925</v>
      </c>
      <c r="C91" s="34" t="s">
        <v>847</v>
      </c>
      <c r="D91" s="34" t="s">
        <v>996</v>
      </c>
      <c r="E91" s="35" t="s">
        <v>765</v>
      </c>
      <c r="F91" s="54">
        <v>12275</v>
      </c>
      <c r="G91" s="30">
        <v>900000</v>
      </c>
      <c r="H91" s="14">
        <f t="shared" si="5"/>
        <v>405000</v>
      </c>
      <c r="I91" s="14">
        <v>1305000</v>
      </c>
      <c r="J91" s="82">
        <v>60</v>
      </c>
      <c r="K91" s="79">
        <v>50</v>
      </c>
      <c r="L91" s="82">
        <v>15</v>
      </c>
      <c r="M91" s="82">
        <v>15</v>
      </c>
      <c r="N91" s="75">
        <f t="shared" si="8"/>
        <v>0.12275</v>
      </c>
      <c r="O91" s="76">
        <f t="shared" si="7"/>
        <v>140.12275</v>
      </c>
      <c r="P91" s="77" t="s">
        <v>1249</v>
      </c>
    </row>
    <row r="92" spans="1:16" ht="56.25">
      <c r="A92" s="21">
        <v>89</v>
      </c>
      <c r="B92" s="34" t="s">
        <v>925</v>
      </c>
      <c r="C92" s="34" t="s">
        <v>847</v>
      </c>
      <c r="D92" s="34" t="s">
        <v>623</v>
      </c>
      <c r="E92" s="35" t="s">
        <v>764</v>
      </c>
      <c r="F92" s="54">
        <v>12275</v>
      </c>
      <c r="G92" s="38">
        <v>1100000</v>
      </c>
      <c r="H92" s="14">
        <f t="shared" si="5"/>
        <v>482000</v>
      </c>
      <c r="I92" s="38">
        <v>1582000</v>
      </c>
      <c r="J92" s="82">
        <v>60</v>
      </c>
      <c r="K92" s="79">
        <v>50</v>
      </c>
      <c r="L92" s="82">
        <v>15</v>
      </c>
      <c r="M92" s="82">
        <v>15</v>
      </c>
      <c r="N92" s="75">
        <f t="shared" si="8"/>
        <v>0.12275</v>
      </c>
      <c r="O92" s="76">
        <f t="shared" si="7"/>
        <v>140.12275</v>
      </c>
      <c r="P92" s="77" t="s">
        <v>1248</v>
      </c>
    </row>
    <row r="93" spans="1:16" ht="45">
      <c r="A93" s="21">
        <v>90</v>
      </c>
      <c r="B93" s="34" t="s">
        <v>853</v>
      </c>
      <c r="C93" s="34" t="s">
        <v>565</v>
      </c>
      <c r="D93" s="34" t="s">
        <v>854</v>
      </c>
      <c r="E93" s="13" t="s">
        <v>767</v>
      </c>
      <c r="F93" s="52">
        <v>134108</v>
      </c>
      <c r="G93" s="14">
        <v>5000000</v>
      </c>
      <c r="H93" s="14">
        <f t="shared" si="5"/>
        <v>1730000</v>
      </c>
      <c r="I93" s="14">
        <v>6730000</v>
      </c>
      <c r="J93" s="82">
        <v>100</v>
      </c>
      <c r="K93" s="82">
        <v>0</v>
      </c>
      <c r="L93" s="79">
        <v>20</v>
      </c>
      <c r="M93" s="82">
        <v>15</v>
      </c>
      <c r="N93" s="75">
        <f t="shared" si="8"/>
        <v>1.34108</v>
      </c>
      <c r="O93" s="76">
        <f t="shared" si="7"/>
        <v>136.34108</v>
      </c>
      <c r="P93" s="77" t="s">
        <v>1248</v>
      </c>
    </row>
    <row r="94" spans="1:16" ht="22.5">
      <c r="A94" s="21">
        <v>91</v>
      </c>
      <c r="B94" s="34" t="s">
        <v>870</v>
      </c>
      <c r="C94" s="34" t="s">
        <v>559</v>
      </c>
      <c r="D94" s="34" t="s">
        <v>1162</v>
      </c>
      <c r="E94" s="13" t="s">
        <v>1163</v>
      </c>
      <c r="F94" s="52">
        <v>40000</v>
      </c>
      <c r="G94" s="14">
        <v>625000</v>
      </c>
      <c r="H94" s="14">
        <f t="shared" si="5"/>
        <v>281250</v>
      </c>
      <c r="I94" s="14">
        <v>906250</v>
      </c>
      <c r="J94" s="82">
        <v>25</v>
      </c>
      <c r="K94" s="82">
        <v>75</v>
      </c>
      <c r="L94" s="79">
        <v>20</v>
      </c>
      <c r="M94" s="82">
        <v>15</v>
      </c>
      <c r="N94" s="75">
        <f t="shared" si="8"/>
        <v>0.4</v>
      </c>
      <c r="O94" s="76">
        <f t="shared" si="7"/>
        <v>135.4</v>
      </c>
      <c r="P94" s="77" t="s">
        <v>974</v>
      </c>
    </row>
    <row r="95" spans="1:16" ht="22.5">
      <c r="A95" s="21">
        <v>92</v>
      </c>
      <c r="B95" s="34" t="s">
        <v>65</v>
      </c>
      <c r="C95" s="16" t="s">
        <v>558</v>
      </c>
      <c r="D95" s="16" t="s">
        <v>768</v>
      </c>
      <c r="E95" s="61" t="s">
        <v>769</v>
      </c>
      <c r="F95" s="52">
        <v>14326</v>
      </c>
      <c r="G95" s="14">
        <v>524570</v>
      </c>
      <c r="H95" s="14">
        <f t="shared" si="5"/>
        <v>86066</v>
      </c>
      <c r="I95" s="14">
        <v>610636</v>
      </c>
      <c r="J95" s="82">
        <v>100</v>
      </c>
      <c r="K95" s="82">
        <v>0</v>
      </c>
      <c r="L95" s="79">
        <v>5</v>
      </c>
      <c r="M95" s="82">
        <v>30</v>
      </c>
      <c r="N95" s="75">
        <f t="shared" si="8"/>
        <v>0.14326</v>
      </c>
      <c r="O95" s="76">
        <f t="shared" si="7"/>
        <v>135.14326</v>
      </c>
      <c r="P95" s="77" t="s">
        <v>979</v>
      </c>
    </row>
    <row r="96" spans="1:16" ht="33.75">
      <c r="A96" s="21">
        <v>93</v>
      </c>
      <c r="B96" s="22" t="s">
        <v>197</v>
      </c>
      <c r="C96" s="22" t="s">
        <v>847</v>
      </c>
      <c r="D96" s="22" t="s">
        <v>874</v>
      </c>
      <c r="E96" s="23" t="s">
        <v>331</v>
      </c>
      <c r="F96" s="45">
        <v>302900</v>
      </c>
      <c r="G96" s="18">
        <v>750000</v>
      </c>
      <c r="H96" s="18">
        <f t="shared" si="5"/>
        <v>337500</v>
      </c>
      <c r="I96" s="40">
        <v>1087500</v>
      </c>
      <c r="J96" s="78">
        <v>30</v>
      </c>
      <c r="K96" s="78">
        <v>0</v>
      </c>
      <c r="L96" s="78">
        <v>20</v>
      </c>
      <c r="M96" s="78">
        <v>80</v>
      </c>
      <c r="N96" s="75">
        <f t="shared" si="8"/>
        <v>3.029</v>
      </c>
      <c r="O96" s="76">
        <f t="shared" si="7"/>
        <v>133.029</v>
      </c>
      <c r="P96" s="77" t="s">
        <v>1248</v>
      </c>
    </row>
    <row r="97" spans="1:16" ht="56.25">
      <c r="A97" s="21">
        <v>94</v>
      </c>
      <c r="B97" s="22" t="s">
        <v>197</v>
      </c>
      <c r="C97" s="22" t="s">
        <v>847</v>
      </c>
      <c r="D97" s="22" t="s">
        <v>837</v>
      </c>
      <c r="E97" s="23" t="s">
        <v>330</v>
      </c>
      <c r="F97" s="45">
        <v>302900</v>
      </c>
      <c r="G97" s="18">
        <v>2000000</v>
      </c>
      <c r="H97" s="18">
        <f t="shared" si="5"/>
        <v>770000</v>
      </c>
      <c r="I97" s="40">
        <v>2770000</v>
      </c>
      <c r="J97" s="78">
        <v>30</v>
      </c>
      <c r="K97" s="78">
        <v>0</v>
      </c>
      <c r="L97" s="78">
        <v>20</v>
      </c>
      <c r="M97" s="78">
        <v>80</v>
      </c>
      <c r="N97" s="75">
        <f t="shared" si="8"/>
        <v>3.029</v>
      </c>
      <c r="O97" s="76">
        <f t="shared" si="7"/>
        <v>133.029</v>
      </c>
      <c r="P97" s="77" t="s">
        <v>1248</v>
      </c>
    </row>
    <row r="98" spans="1:16" ht="33.75">
      <c r="A98" s="21">
        <v>95</v>
      </c>
      <c r="B98" s="22" t="s">
        <v>197</v>
      </c>
      <c r="C98" s="22" t="s">
        <v>847</v>
      </c>
      <c r="D98" s="22" t="s">
        <v>875</v>
      </c>
      <c r="E98" s="23" t="s">
        <v>329</v>
      </c>
      <c r="F98" s="45">
        <v>302900</v>
      </c>
      <c r="G98" s="18">
        <v>2000000</v>
      </c>
      <c r="H98" s="18">
        <f aca="true" t="shared" si="9" ref="H98:H161">I98-G98</f>
        <v>770000</v>
      </c>
      <c r="I98" s="40">
        <v>2770000</v>
      </c>
      <c r="J98" s="78">
        <v>30</v>
      </c>
      <c r="K98" s="78">
        <v>0</v>
      </c>
      <c r="L98" s="78">
        <v>20</v>
      </c>
      <c r="M98" s="78">
        <v>80</v>
      </c>
      <c r="N98" s="75">
        <f t="shared" si="8"/>
        <v>3.029</v>
      </c>
      <c r="O98" s="76">
        <f t="shared" si="7"/>
        <v>133.029</v>
      </c>
      <c r="P98" s="77" t="s">
        <v>1248</v>
      </c>
    </row>
    <row r="99" spans="1:16" ht="33.75">
      <c r="A99" s="21">
        <v>96</v>
      </c>
      <c r="B99" s="12" t="s">
        <v>236</v>
      </c>
      <c r="C99" s="12" t="s">
        <v>558</v>
      </c>
      <c r="D99" s="12" t="s">
        <v>210</v>
      </c>
      <c r="E99" s="13" t="s">
        <v>770</v>
      </c>
      <c r="F99" s="47">
        <v>12492</v>
      </c>
      <c r="G99" s="32">
        <v>250000</v>
      </c>
      <c r="H99" s="14">
        <f t="shared" si="9"/>
        <v>112500</v>
      </c>
      <c r="I99" s="33">
        <v>362500</v>
      </c>
      <c r="J99" s="79">
        <v>100</v>
      </c>
      <c r="K99" s="79">
        <v>0</v>
      </c>
      <c r="L99" s="79">
        <v>0</v>
      </c>
      <c r="M99" s="79">
        <v>30</v>
      </c>
      <c r="N99" s="75">
        <f t="shared" si="8"/>
        <v>0.12492</v>
      </c>
      <c r="O99" s="76">
        <f t="shared" si="7"/>
        <v>130.12492</v>
      </c>
      <c r="P99" s="77" t="s">
        <v>1248</v>
      </c>
    </row>
    <row r="100" spans="1:16" ht="45">
      <c r="A100" s="21">
        <v>97</v>
      </c>
      <c r="B100" s="12" t="s">
        <v>850</v>
      </c>
      <c r="C100" s="51" t="s">
        <v>558</v>
      </c>
      <c r="D100" s="12" t="s">
        <v>1164</v>
      </c>
      <c r="E100" s="13" t="s">
        <v>1165</v>
      </c>
      <c r="F100" s="47">
        <v>11583</v>
      </c>
      <c r="G100" s="31">
        <v>415500</v>
      </c>
      <c r="H100" s="30">
        <f t="shared" si="9"/>
        <v>186975</v>
      </c>
      <c r="I100" s="31">
        <v>602475</v>
      </c>
      <c r="J100" s="80">
        <v>100</v>
      </c>
      <c r="K100" s="80">
        <v>0</v>
      </c>
      <c r="L100" s="80">
        <v>0</v>
      </c>
      <c r="M100" s="80">
        <v>30</v>
      </c>
      <c r="N100" s="75">
        <f t="shared" si="8"/>
        <v>0.11583</v>
      </c>
      <c r="O100" s="81">
        <f t="shared" si="7"/>
        <v>130.11583</v>
      </c>
      <c r="P100" s="77" t="s">
        <v>974</v>
      </c>
    </row>
    <row r="101" spans="1:16" ht="22.5">
      <c r="A101" s="21">
        <v>98</v>
      </c>
      <c r="B101" s="17" t="s">
        <v>617</v>
      </c>
      <c r="C101" s="62" t="s">
        <v>553</v>
      </c>
      <c r="D101" s="17" t="s">
        <v>195</v>
      </c>
      <c r="E101" s="26" t="s">
        <v>773</v>
      </c>
      <c r="F101" s="43">
        <v>3236</v>
      </c>
      <c r="G101" s="27">
        <v>1150000</v>
      </c>
      <c r="H101" s="39">
        <f t="shared" si="9"/>
        <v>498000</v>
      </c>
      <c r="I101" s="27">
        <v>1648000</v>
      </c>
      <c r="J101" s="87">
        <v>75</v>
      </c>
      <c r="K101" s="87">
        <v>50</v>
      </c>
      <c r="L101" s="87">
        <v>5</v>
      </c>
      <c r="M101" s="87">
        <v>0</v>
      </c>
      <c r="N101" s="75">
        <f t="shared" si="8"/>
        <v>0.03236</v>
      </c>
      <c r="O101" s="81">
        <f t="shared" si="7"/>
        <v>130.03236</v>
      </c>
      <c r="P101" s="77" t="s">
        <v>1248</v>
      </c>
    </row>
    <row r="102" spans="1:16" ht="22.5">
      <c r="A102" s="21">
        <v>99</v>
      </c>
      <c r="B102" s="34" t="s">
        <v>132</v>
      </c>
      <c r="C102" s="34" t="s">
        <v>846</v>
      </c>
      <c r="D102" s="34" t="s">
        <v>133</v>
      </c>
      <c r="E102" s="35" t="s">
        <v>774</v>
      </c>
      <c r="F102" s="59">
        <v>2666</v>
      </c>
      <c r="G102" s="32">
        <v>116857</v>
      </c>
      <c r="H102" s="14">
        <f t="shared" si="9"/>
        <v>3506</v>
      </c>
      <c r="I102" s="32">
        <v>120363</v>
      </c>
      <c r="J102" s="82">
        <v>100</v>
      </c>
      <c r="K102" s="82">
        <v>0</v>
      </c>
      <c r="L102" s="82">
        <v>0</v>
      </c>
      <c r="M102" s="82">
        <v>30</v>
      </c>
      <c r="N102" s="75">
        <f t="shared" si="8"/>
        <v>0.02666</v>
      </c>
      <c r="O102" s="76">
        <f t="shared" si="7"/>
        <v>130.02666</v>
      </c>
      <c r="P102" s="77" t="s">
        <v>1248</v>
      </c>
    </row>
    <row r="103" spans="1:16" ht="22.5">
      <c r="A103" s="21">
        <v>100</v>
      </c>
      <c r="B103" s="34" t="s">
        <v>92</v>
      </c>
      <c r="C103" s="34" t="s">
        <v>565</v>
      </c>
      <c r="D103" s="34" t="s">
        <v>574</v>
      </c>
      <c r="E103" s="35" t="s">
        <v>775</v>
      </c>
      <c r="F103" s="59">
        <v>2500</v>
      </c>
      <c r="G103" s="32">
        <v>1000000</v>
      </c>
      <c r="H103" s="14">
        <f t="shared" si="9"/>
        <v>450000</v>
      </c>
      <c r="I103" s="32">
        <v>1450000</v>
      </c>
      <c r="J103" s="82">
        <v>100</v>
      </c>
      <c r="K103" s="82">
        <v>0</v>
      </c>
      <c r="L103" s="82">
        <v>0</v>
      </c>
      <c r="M103" s="82">
        <v>30</v>
      </c>
      <c r="N103" s="75">
        <f t="shared" si="8"/>
        <v>0.025</v>
      </c>
      <c r="O103" s="76">
        <f t="shared" si="7"/>
        <v>130.025</v>
      </c>
      <c r="P103" s="77" t="s">
        <v>1248</v>
      </c>
    </row>
    <row r="104" spans="1:16" ht="22.5">
      <c r="A104" s="21">
        <v>101</v>
      </c>
      <c r="B104" s="34" t="s">
        <v>1166</v>
      </c>
      <c r="C104" s="34" t="s">
        <v>935</v>
      </c>
      <c r="D104" s="34" t="s">
        <v>575</v>
      </c>
      <c r="E104" s="35" t="s">
        <v>776</v>
      </c>
      <c r="F104" s="59">
        <v>770</v>
      </c>
      <c r="G104" s="38">
        <v>600000</v>
      </c>
      <c r="H104" s="14">
        <f t="shared" si="9"/>
        <v>270000</v>
      </c>
      <c r="I104" s="38">
        <v>870000</v>
      </c>
      <c r="J104" s="82">
        <v>50</v>
      </c>
      <c r="K104" s="82">
        <v>0</v>
      </c>
      <c r="L104" s="82">
        <v>0</v>
      </c>
      <c r="M104" s="82">
        <v>80</v>
      </c>
      <c r="N104" s="75">
        <f t="shared" si="8"/>
        <v>0.0077</v>
      </c>
      <c r="O104" s="76">
        <f t="shared" si="7"/>
        <v>130.0077</v>
      </c>
      <c r="P104" s="77" t="s">
        <v>974</v>
      </c>
    </row>
    <row r="105" spans="1:16" ht="45">
      <c r="A105" s="21">
        <v>102</v>
      </c>
      <c r="B105" s="17" t="s">
        <v>561</v>
      </c>
      <c r="C105" s="17" t="s">
        <v>562</v>
      </c>
      <c r="D105" s="17" t="s">
        <v>134</v>
      </c>
      <c r="E105" s="26" t="s">
        <v>780</v>
      </c>
      <c r="F105" s="43">
        <v>280000</v>
      </c>
      <c r="G105" s="28">
        <v>19000000</v>
      </c>
      <c r="H105" s="18">
        <f t="shared" si="9"/>
        <v>5670000</v>
      </c>
      <c r="I105" s="28">
        <v>24670000</v>
      </c>
      <c r="J105" s="74">
        <v>25</v>
      </c>
      <c r="K105" s="74">
        <v>0</v>
      </c>
      <c r="L105" s="74">
        <v>20</v>
      </c>
      <c r="M105" s="74">
        <v>80</v>
      </c>
      <c r="N105" s="75">
        <f t="shared" si="8"/>
        <v>2.8</v>
      </c>
      <c r="O105" s="76">
        <f t="shared" si="7"/>
        <v>127.8</v>
      </c>
      <c r="P105" s="77" t="s">
        <v>1248</v>
      </c>
    </row>
    <row r="106" spans="1:16" ht="33.75">
      <c r="A106" s="21">
        <v>103</v>
      </c>
      <c r="B106" s="17" t="s">
        <v>232</v>
      </c>
      <c r="C106" s="17" t="s">
        <v>21</v>
      </c>
      <c r="D106" s="17" t="s">
        <v>781</v>
      </c>
      <c r="E106" s="23" t="s">
        <v>782</v>
      </c>
      <c r="F106" s="56">
        <v>247000</v>
      </c>
      <c r="G106" s="18">
        <v>13500000</v>
      </c>
      <c r="H106" s="18">
        <f t="shared" si="9"/>
        <v>2830000</v>
      </c>
      <c r="I106" s="18">
        <v>16330000</v>
      </c>
      <c r="J106" s="74">
        <v>75</v>
      </c>
      <c r="K106" s="74">
        <v>0</v>
      </c>
      <c r="L106" s="78">
        <v>20</v>
      </c>
      <c r="M106" s="74">
        <v>30</v>
      </c>
      <c r="N106" s="75">
        <f t="shared" si="8"/>
        <v>2.47</v>
      </c>
      <c r="O106" s="76">
        <f t="shared" si="7"/>
        <v>127.47</v>
      </c>
      <c r="P106" s="77" t="s">
        <v>979</v>
      </c>
    </row>
    <row r="107" spans="1:16" ht="78.75">
      <c r="A107" s="21">
        <v>104</v>
      </c>
      <c r="B107" s="17" t="s">
        <v>621</v>
      </c>
      <c r="C107" s="17" t="s">
        <v>21</v>
      </c>
      <c r="D107" s="17" t="s">
        <v>783</v>
      </c>
      <c r="E107" s="44" t="s">
        <v>784</v>
      </c>
      <c r="F107" s="56">
        <v>229000</v>
      </c>
      <c r="G107" s="50">
        <v>882867</v>
      </c>
      <c r="H107" s="18">
        <f t="shared" si="9"/>
        <v>388980</v>
      </c>
      <c r="I107" s="50">
        <v>1271847</v>
      </c>
      <c r="J107" s="74">
        <v>75</v>
      </c>
      <c r="K107" s="74">
        <v>0</v>
      </c>
      <c r="L107" s="74">
        <v>20</v>
      </c>
      <c r="M107" s="74">
        <v>30</v>
      </c>
      <c r="N107" s="75">
        <f t="shared" si="8"/>
        <v>2.29</v>
      </c>
      <c r="O107" s="76">
        <f t="shared" si="7"/>
        <v>127.29</v>
      </c>
      <c r="P107" s="77" t="s">
        <v>979</v>
      </c>
    </row>
    <row r="108" spans="1:16" ht="33.75">
      <c r="A108" s="21">
        <v>105</v>
      </c>
      <c r="B108" s="22" t="s">
        <v>20</v>
      </c>
      <c r="C108" s="22" t="s">
        <v>21</v>
      </c>
      <c r="D108" s="22" t="s">
        <v>135</v>
      </c>
      <c r="E108" s="23" t="s">
        <v>785</v>
      </c>
      <c r="F108" s="45">
        <v>61842</v>
      </c>
      <c r="G108" s="39">
        <v>900000</v>
      </c>
      <c r="H108" s="18">
        <f t="shared" si="9"/>
        <v>387000</v>
      </c>
      <c r="I108" s="39">
        <v>1287000</v>
      </c>
      <c r="J108" s="78">
        <v>75</v>
      </c>
      <c r="K108" s="78">
        <v>0</v>
      </c>
      <c r="L108" s="78">
        <v>20</v>
      </c>
      <c r="M108" s="78">
        <v>30</v>
      </c>
      <c r="N108" s="75">
        <f t="shared" si="8"/>
        <v>0.61842</v>
      </c>
      <c r="O108" s="76">
        <f t="shared" si="7"/>
        <v>125.61842</v>
      </c>
      <c r="P108" s="77" t="s">
        <v>1248</v>
      </c>
    </row>
    <row r="109" spans="1:16" ht="22.5">
      <c r="A109" s="21">
        <v>106</v>
      </c>
      <c r="B109" s="12" t="s">
        <v>66</v>
      </c>
      <c r="C109" s="12" t="s">
        <v>934</v>
      </c>
      <c r="D109" s="12" t="s">
        <v>889</v>
      </c>
      <c r="E109" s="13" t="s">
        <v>792</v>
      </c>
      <c r="F109" s="47">
        <v>16350</v>
      </c>
      <c r="G109" s="32">
        <v>1690000</v>
      </c>
      <c r="H109" s="14">
        <f t="shared" si="9"/>
        <v>670800</v>
      </c>
      <c r="I109" s="33">
        <v>2360800</v>
      </c>
      <c r="J109" s="79">
        <v>75</v>
      </c>
      <c r="K109" s="79">
        <v>50</v>
      </c>
      <c r="L109" s="79">
        <v>0</v>
      </c>
      <c r="M109" s="79">
        <v>0</v>
      </c>
      <c r="N109" s="75">
        <f t="shared" si="8"/>
        <v>0.1635</v>
      </c>
      <c r="O109" s="76">
        <f t="shared" si="7"/>
        <v>125.1635</v>
      </c>
      <c r="P109" s="77" t="s">
        <v>1248</v>
      </c>
    </row>
    <row r="110" spans="1:16" ht="22.5">
      <c r="A110" s="21">
        <v>107</v>
      </c>
      <c r="B110" s="12" t="s">
        <v>66</v>
      </c>
      <c r="C110" s="12" t="s">
        <v>934</v>
      </c>
      <c r="D110" s="12" t="s">
        <v>890</v>
      </c>
      <c r="E110" s="13" t="s">
        <v>791</v>
      </c>
      <c r="F110" s="47">
        <v>16350</v>
      </c>
      <c r="G110" s="32">
        <v>1340000</v>
      </c>
      <c r="H110" s="14">
        <f t="shared" si="9"/>
        <v>558800</v>
      </c>
      <c r="I110" s="33">
        <v>1898800</v>
      </c>
      <c r="J110" s="79">
        <v>75</v>
      </c>
      <c r="K110" s="79">
        <v>50</v>
      </c>
      <c r="L110" s="79">
        <v>0</v>
      </c>
      <c r="M110" s="79">
        <v>0</v>
      </c>
      <c r="N110" s="75">
        <f t="shared" si="8"/>
        <v>0.1635</v>
      </c>
      <c r="O110" s="76">
        <f t="shared" si="7"/>
        <v>125.1635</v>
      </c>
      <c r="P110" s="77" t="s">
        <v>1248</v>
      </c>
    </row>
    <row r="111" spans="1:16" ht="22.5">
      <c r="A111" s="21">
        <v>108</v>
      </c>
      <c r="B111" s="12" t="s">
        <v>66</v>
      </c>
      <c r="C111" s="12" t="s">
        <v>934</v>
      </c>
      <c r="D111" s="12" t="s">
        <v>891</v>
      </c>
      <c r="E111" s="13" t="s">
        <v>790</v>
      </c>
      <c r="F111" s="47">
        <v>16350</v>
      </c>
      <c r="G111" s="32">
        <v>985000</v>
      </c>
      <c r="H111" s="14">
        <f t="shared" si="9"/>
        <v>443250</v>
      </c>
      <c r="I111" s="33">
        <v>1428250</v>
      </c>
      <c r="J111" s="79">
        <v>75</v>
      </c>
      <c r="K111" s="79">
        <v>50</v>
      </c>
      <c r="L111" s="79">
        <v>0</v>
      </c>
      <c r="M111" s="79">
        <v>0</v>
      </c>
      <c r="N111" s="75">
        <f t="shared" si="8"/>
        <v>0.1635</v>
      </c>
      <c r="O111" s="76">
        <f t="shared" si="7"/>
        <v>125.1635</v>
      </c>
      <c r="P111" s="77" t="s">
        <v>1248</v>
      </c>
    </row>
    <row r="112" spans="1:16" ht="22.5">
      <c r="A112" s="21">
        <v>109</v>
      </c>
      <c r="B112" s="12" t="s">
        <v>66</v>
      </c>
      <c r="C112" s="12" t="s">
        <v>934</v>
      </c>
      <c r="D112" s="12" t="s">
        <v>892</v>
      </c>
      <c r="E112" s="13" t="s">
        <v>789</v>
      </c>
      <c r="F112" s="47">
        <v>16350</v>
      </c>
      <c r="G112" s="32">
        <v>795000</v>
      </c>
      <c r="H112" s="14">
        <f t="shared" si="9"/>
        <v>357750</v>
      </c>
      <c r="I112" s="33">
        <v>1152750</v>
      </c>
      <c r="J112" s="79">
        <v>75</v>
      </c>
      <c r="K112" s="79">
        <v>50</v>
      </c>
      <c r="L112" s="79">
        <v>0</v>
      </c>
      <c r="M112" s="79">
        <v>0</v>
      </c>
      <c r="N112" s="75">
        <f t="shared" si="8"/>
        <v>0.1635</v>
      </c>
      <c r="O112" s="76">
        <f t="shared" si="7"/>
        <v>125.1635</v>
      </c>
      <c r="P112" s="77" t="s">
        <v>1248</v>
      </c>
    </row>
    <row r="113" spans="1:16" ht="33.75">
      <c r="A113" s="21">
        <v>110</v>
      </c>
      <c r="B113" s="22" t="s">
        <v>212</v>
      </c>
      <c r="C113" s="22" t="s">
        <v>21</v>
      </c>
      <c r="D113" s="22" t="s">
        <v>646</v>
      </c>
      <c r="E113" s="23" t="s">
        <v>795</v>
      </c>
      <c r="F113" s="45">
        <v>14425</v>
      </c>
      <c r="G113" s="50">
        <v>5500000</v>
      </c>
      <c r="H113" s="18">
        <f t="shared" si="9"/>
        <v>1890000</v>
      </c>
      <c r="I113" s="50">
        <v>7390000</v>
      </c>
      <c r="J113" s="78">
        <v>75</v>
      </c>
      <c r="K113" s="78">
        <v>0</v>
      </c>
      <c r="L113" s="78">
        <v>20</v>
      </c>
      <c r="M113" s="78">
        <v>30</v>
      </c>
      <c r="N113" s="75">
        <f t="shared" si="8"/>
        <v>0.14425</v>
      </c>
      <c r="O113" s="76">
        <f t="shared" si="7"/>
        <v>125.14425</v>
      </c>
      <c r="P113" s="77" t="s">
        <v>1248</v>
      </c>
    </row>
    <row r="114" spans="1:16" ht="33.75">
      <c r="A114" s="21">
        <v>111</v>
      </c>
      <c r="B114" s="22" t="s">
        <v>212</v>
      </c>
      <c r="C114" s="22" t="s">
        <v>21</v>
      </c>
      <c r="D114" s="22" t="s">
        <v>225</v>
      </c>
      <c r="E114" s="23" t="s">
        <v>794</v>
      </c>
      <c r="F114" s="45">
        <v>14425</v>
      </c>
      <c r="G114" s="50">
        <v>2000000</v>
      </c>
      <c r="H114" s="18">
        <f t="shared" si="9"/>
        <v>770000</v>
      </c>
      <c r="I114" s="50">
        <v>2770000</v>
      </c>
      <c r="J114" s="78">
        <v>75</v>
      </c>
      <c r="K114" s="78">
        <v>0</v>
      </c>
      <c r="L114" s="78">
        <v>20</v>
      </c>
      <c r="M114" s="78">
        <v>30</v>
      </c>
      <c r="N114" s="75">
        <f t="shared" si="8"/>
        <v>0.14425</v>
      </c>
      <c r="O114" s="76">
        <f t="shared" si="7"/>
        <v>125.14425</v>
      </c>
      <c r="P114" s="77" t="s">
        <v>1248</v>
      </c>
    </row>
    <row r="115" spans="1:16" ht="45">
      <c r="A115" s="21">
        <v>112</v>
      </c>
      <c r="B115" s="22" t="s">
        <v>212</v>
      </c>
      <c r="C115" s="22" t="s">
        <v>21</v>
      </c>
      <c r="D115" s="22" t="s">
        <v>226</v>
      </c>
      <c r="E115" s="23" t="s">
        <v>793</v>
      </c>
      <c r="F115" s="45">
        <v>14425</v>
      </c>
      <c r="G115" s="50">
        <v>1500000</v>
      </c>
      <c r="H115" s="18">
        <f t="shared" si="9"/>
        <v>610000</v>
      </c>
      <c r="I115" s="50">
        <v>2110000</v>
      </c>
      <c r="J115" s="78">
        <v>75</v>
      </c>
      <c r="K115" s="78">
        <v>0</v>
      </c>
      <c r="L115" s="78">
        <v>20</v>
      </c>
      <c r="M115" s="78">
        <v>30</v>
      </c>
      <c r="N115" s="75">
        <f t="shared" si="8"/>
        <v>0.14425</v>
      </c>
      <c r="O115" s="76">
        <f t="shared" si="7"/>
        <v>125.14425</v>
      </c>
      <c r="P115" s="77" t="s">
        <v>1248</v>
      </c>
    </row>
    <row r="116" spans="1:16" ht="33.75">
      <c r="A116" s="21">
        <v>113</v>
      </c>
      <c r="B116" s="34" t="s">
        <v>93</v>
      </c>
      <c r="C116" s="53" t="s">
        <v>565</v>
      </c>
      <c r="D116" s="34" t="s">
        <v>999</v>
      </c>
      <c r="E116" s="35" t="s">
        <v>1000</v>
      </c>
      <c r="F116" s="117">
        <v>12500</v>
      </c>
      <c r="G116" s="36">
        <v>633140</v>
      </c>
      <c r="H116" s="14">
        <f t="shared" si="9"/>
        <v>187152</v>
      </c>
      <c r="I116" s="36">
        <v>820292</v>
      </c>
      <c r="J116" s="83">
        <v>75</v>
      </c>
      <c r="K116" s="83">
        <v>0</v>
      </c>
      <c r="L116" s="83">
        <v>20</v>
      </c>
      <c r="M116" s="83">
        <v>30</v>
      </c>
      <c r="N116" s="75">
        <f t="shared" si="8"/>
        <v>0.125</v>
      </c>
      <c r="O116" s="76">
        <f t="shared" si="7"/>
        <v>125.125</v>
      </c>
      <c r="P116" s="77" t="s">
        <v>979</v>
      </c>
    </row>
    <row r="117" spans="1:16" ht="22.5">
      <c r="A117" s="21">
        <v>114</v>
      </c>
      <c r="B117" s="34" t="s">
        <v>547</v>
      </c>
      <c r="C117" s="34" t="s">
        <v>565</v>
      </c>
      <c r="D117" s="34" t="s">
        <v>136</v>
      </c>
      <c r="E117" s="13" t="s">
        <v>766</v>
      </c>
      <c r="F117" s="52">
        <v>8130</v>
      </c>
      <c r="G117" s="14">
        <v>750000</v>
      </c>
      <c r="H117" s="30">
        <f t="shared" si="9"/>
        <v>337500</v>
      </c>
      <c r="I117" s="14">
        <v>1087500</v>
      </c>
      <c r="J117" s="82">
        <v>45</v>
      </c>
      <c r="K117" s="82">
        <v>0</v>
      </c>
      <c r="L117" s="82">
        <v>0</v>
      </c>
      <c r="M117" s="82">
        <v>80</v>
      </c>
      <c r="N117" s="75">
        <f t="shared" si="8"/>
        <v>0.0813</v>
      </c>
      <c r="O117" s="76">
        <f t="shared" si="7"/>
        <v>125.0813</v>
      </c>
      <c r="P117" s="77" t="s">
        <v>1248</v>
      </c>
    </row>
    <row r="118" spans="1:16" ht="67.5">
      <c r="A118" s="21">
        <v>115</v>
      </c>
      <c r="B118" s="34" t="s">
        <v>937</v>
      </c>
      <c r="C118" s="34" t="s">
        <v>558</v>
      </c>
      <c r="D118" s="34" t="s">
        <v>940</v>
      </c>
      <c r="E118" s="35" t="s">
        <v>796</v>
      </c>
      <c r="F118" s="54">
        <v>2408</v>
      </c>
      <c r="G118" s="38">
        <v>1465738</v>
      </c>
      <c r="H118" s="14">
        <f t="shared" si="9"/>
        <v>599036</v>
      </c>
      <c r="I118" s="38">
        <v>2064774</v>
      </c>
      <c r="J118" s="82">
        <v>125</v>
      </c>
      <c r="K118" s="82">
        <v>0</v>
      </c>
      <c r="L118" s="82">
        <v>0</v>
      </c>
      <c r="M118" s="82">
        <v>0</v>
      </c>
      <c r="N118" s="75">
        <f t="shared" si="8"/>
        <v>0.02408</v>
      </c>
      <c r="O118" s="76">
        <f t="shared" si="7"/>
        <v>125.02408</v>
      </c>
      <c r="P118" s="77" t="s">
        <v>1248</v>
      </c>
    </row>
    <row r="119" spans="1:16" ht="33.75">
      <c r="A119" s="21">
        <v>116</v>
      </c>
      <c r="B119" s="34" t="s">
        <v>43</v>
      </c>
      <c r="C119" s="34" t="s">
        <v>935</v>
      </c>
      <c r="D119" s="34" t="s">
        <v>137</v>
      </c>
      <c r="E119" s="13" t="s">
        <v>799</v>
      </c>
      <c r="F119" s="52">
        <v>33000</v>
      </c>
      <c r="G119" s="14">
        <v>350000</v>
      </c>
      <c r="H119" s="14">
        <f t="shared" si="9"/>
        <v>157500</v>
      </c>
      <c r="I119" s="14">
        <v>507500</v>
      </c>
      <c r="J119" s="82">
        <v>75</v>
      </c>
      <c r="K119" s="82">
        <v>0</v>
      </c>
      <c r="L119" s="79">
        <v>15</v>
      </c>
      <c r="M119" s="82">
        <v>30</v>
      </c>
      <c r="N119" s="75">
        <f t="shared" si="8"/>
        <v>0.33</v>
      </c>
      <c r="O119" s="76">
        <f t="shared" si="7"/>
        <v>120.33</v>
      </c>
      <c r="P119" s="77" t="s">
        <v>1248</v>
      </c>
    </row>
    <row r="120" spans="1:16" ht="33.75">
      <c r="A120" s="21">
        <v>117</v>
      </c>
      <c r="B120" s="34" t="s">
        <v>43</v>
      </c>
      <c r="C120" s="34" t="s">
        <v>935</v>
      </c>
      <c r="D120" s="34" t="s">
        <v>138</v>
      </c>
      <c r="E120" s="13" t="s">
        <v>798</v>
      </c>
      <c r="F120" s="52">
        <v>33000</v>
      </c>
      <c r="G120" s="14">
        <v>1100000</v>
      </c>
      <c r="H120" s="14">
        <f t="shared" si="9"/>
        <v>482000</v>
      </c>
      <c r="I120" s="14">
        <v>1582000</v>
      </c>
      <c r="J120" s="82">
        <v>75</v>
      </c>
      <c r="K120" s="82">
        <v>0</v>
      </c>
      <c r="L120" s="79">
        <v>15</v>
      </c>
      <c r="M120" s="82">
        <v>30</v>
      </c>
      <c r="N120" s="75">
        <f t="shared" si="8"/>
        <v>0.33</v>
      </c>
      <c r="O120" s="76">
        <f t="shared" si="7"/>
        <v>120.33</v>
      </c>
      <c r="P120" s="77" t="s">
        <v>1248</v>
      </c>
    </row>
    <row r="121" spans="1:16" ht="45">
      <c r="A121" s="21">
        <v>118</v>
      </c>
      <c r="B121" s="34" t="s">
        <v>43</v>
      </c>
      <c r="C121" s="34" t="s">
        <v>935</v>
      </c>
      <c r="D121" s="34" t="s">
        <v>139</v>
      </c>
      <c r="E121" s="13" t="s">
        <v>797</v>
      </c>
      <c r="F121" s="52">
        <v>33000</v>
      </c>
      <c r="G121" s="14">
        <v>200000</v>
      </c>
      <c r="H121" s="14">
        <f t="shared" si="9"/>
        <v>90000</v>
      </c>
      <c r="I121" s="14">
        <v>290000</v>
      </c>
      <c r="J121" s="82">
        <v>75</v>
      </c>
      <c r="K121" s="82">
        <v>0</v>
      </c>
      <c r="L121" s="79">
        <v>15</v>
      </c>
      <c r="M121" s="82">
        <v>30</v>
      </c>
      <c r="N121" s="75">
        <f t="shared" si="8"/>
        <v>0.33</v>
      </c>
      <c r="O121" s="76">
        <f t="shared" si="7"/>
        <v>120.33</v>
      </c>
      <c r="P121" s="77" t="s">
        <v>1248</v>
      </c>
    </row>
    <row r="122" spans="1:16" ht="33.75">
      <c r="A122" s="21">
        <v>119</v>
      </c>
      <c r="B122" s="22" t="s">
        <v>194</v>
      </c>
      <c r="C122" s="22" t="s">
        <v>190</v>
      </c>
      <c r="D122" s="22" t="s">
        <v>603</v>
      </c>
      <c r="E122" s="23" t="s">
        <v>801</v>
      </c>
      <c r="F122" s="45">
        <v>27346</v>
      </c>
      <c r="G122" s="50">
        <v>11000000</v>
      </c>
      <c r="H122" s="18">
        <f t="shared" si="9"/>
        <v>3590000</v>
      </c>
      <c r="I122" s="40">
        <v>14590000</v>
      </c>
      <c r="J122" s="78">
        <v>100</v>
      </c>
      <c r="K122" s="78">
        <v>0</v>
      </c>
      <c r="L122" s="78">
        <v>5</v>
      </c>
      <c r="M122" s="78">
        <v>15</v>
      </c>
      <c r="N122" s="75">
        <f t="shared" si="8"/>
        <v>0.27346</v>
      </c>
      <c r="O122" s="76">
        <f t="shared" si="7"/>
        <v>120.27346</v>
      </c>
      <c r="P122" s="77" t="s">
        <v>974</v>
      </c>
    </row>
    <row r="123" spans="1:16" ht="22.5">
      <c r="A123" s="21">
        <v>120</v>
      </c>
      <c r="B123" s="34" t="s">
        <v>121</v>
      </c>
      <c r="C123" s="34" t="s">
        <v>565</v>
      </c>
      <c r="D123" s="34" t="s">
        <v>54</v>
      </c>
      <c r="E123" s="13" t="s">
        <v>800</v>
      </c>
      <c r="F123" s="52">
        <v>26877</v>
      </c>
      <c r="G123" s="14">
        <v>2591600</v>
      </c>
      <c r="H123" s="14">
        <f t="shared" si="9"/>
        <v>632183</v>
      </c>
      <c r="I123" s="14">
        <v>3223783</v>
      </c>
      <c r="J123" s="82">
        <v>25</v>
      </c>
      <c r="K123" s="82">
        <v>0</v>
      </c>
      <c r="L123" s="79">
        <v>15</v>
      </c>
      <c r="M123" s="82">
        <v>80</v>
      </c>
      <c r="N123" s="75">
        <f t="shared" si="8"/>
        <v>0.26877</v>
      </c>
      <c r="O123" s="76">
        <f t="shared" si="7"/>
        <v>120.26877</v>
      </c>
      <c r="P123" s="77" t="s">
        <v>1248</v>
      </c>
    </row>
    <row r="124" spans="1:16" ht="22.5">
      <c r="A124" s="21">
        <v>121</v>
      </c>
      <c r="B124" s="34" t="s">
        <v>573</v>
      </c>
      <c r="C124" s="34" t="s">
        <v>558</v>
      </c>
      <c r="D124" s="34" t="s">
        <v>604</v>
      </c>
      <c r="E124" s="13" t="s">
        <v>814</v>
      </c>
      <c r="F124" s="52">
        <v>11484</v>
      </c>
      <c r="G124" s="14">
        <v>217305</v>
      </c>
      <c r="H124" s="14">
        <f t="shared" si="9"/>
        <v>97787</v>
      </c>
      <c r="I124" s="14">
        <v>315092</v>
      </c>
      <c r="J124" s="82">
        <v>75</v>
      </c>
      <c r="K124" s="82">
        <v>0</v>
      </c>
      <c r="L124" s="79">
        <v>15</v>
      </c>
      <c r="M124" s="82">
        <v>30</v>
      </c>
      <c r="N124" s="75">
        <f t="shared" si="8"/>
        <v>0.11484</v>
      </c>
      <c r="O124" s="76">
        <f t="shared" si="7"/>
        <v>120.11484</v>
      </c>
      <c r="P124" s="77" t="s">
        <v>1248</v>
      </c>
    </row>
    <row r="125" spans="1:16" ht="33.75">
      <c r="A125" s="21">
        <v>122</v>
      </c>
      <c r="B125" s="34" t="s">
        <v>573</v>
      </c>
      <c r="C125" s="34" t="s">
        <v>558</v>
      </c>
      <c r="D125" s="34" t="s">
        <v>605</v>
      </c>
      <c r="E125" s="13" t="s">
        <v>813</v>
      </c>
      <c r="F125" s="52">
        <v>11484</v>
      </c>
      <c r="G125" s="14">
        <v>1667072</v>
      </c>
      <c r="H125" s="14">
        <f t="shared" si="9"/>
        <v>663463</v>
      </c>
      <c r="I125" s="14">
        <v>2330535</v>
      </c>
      <c r="J125" s="82">
        <v>75</v>
      </c>
      <c r="K125" s="82">
        <v>0</v>
      </c>
      <c r="L125" s="79">
        <v>15</v>
      </c>
      <c r="M125" s="82">
        <v>30</v>
      </c>
      <c r="N125" s="75">
        <f t="shared" si="8"/>
        <v>0.11484</v>
      </c>
      <c r="O125" s="76">
        <f t="shared" si="7"/>
        <v>120.11484</v>
      </c>
      <c r="P125" s="77" t="s">
        <v>1248</v>
      </c>
    </row>
    <row r="126" spans="1:16" ht="22.5">
      <c r="A126" s="21">
        <v>123</v>
      </c>
      <c r="B126" s="34" t="s">
        <v>573</v>
      </c>
      <c r="C126" s="34" t="s">
        <v>558</v>
      </c>
      <c r="D126" s="34" t="s">
        <v>606</v>
      </c>
      <c r="E126" s="13" t="s">
        <v>812</v>
      </c>
      <c r="F126" s="52">
        <v>11484</v>
      </c>
      <c r="G126" s="14">
        <v>477153</v>
      </c>
      <c r="H126" s="14">
        <f t="shared" si="9"/>
        <v>214719</v>
      </c>
      <c r="I126" s="14">
        <v>691872</v>
      </c>
      <c r="J126" s="82">
        <v>75</v>
      </c>
      <c r="K126" s="82">
        <v>0</v>
      </c>
      <c r="L126" s="79">
        <v>15</v>
      </c>
      <c r="M126" s="82">
        <v>30</v>
      </c>
      <c r="N126" s="75">
        <f t="shared" si="8"/>
        <v>0.11484</v>
      </c>
      <c r="O126" s="76">
        <f t="shared" si="7"/>
        <v>120.11484</v>
      </c>
      <c r="P126" s="77" t="s">
        <v>1248</v>
      </c>
    </row>
    <row r="127" spans="1:16" ht="22.5">
      <c r="A127" s="21">
        <v>124</v>
      </c>
      <c r="B127" s="34" t="s">
        <v>573</v>
      </c>
      <c r="C127" s="34" t="s">
        <v>558</v>
      </c>
      <c r="D127" s="34" t="s">
        <v>607</v>
      </c>
      <c r="E127" s="13" t="s">
        <v>811</v>
      </c>
      <c r="F127" s="52">
        <v>11484</v>
      </c>
      <c r="G127" s="14">
        <v>791314</v>
      </c>
      <c r="H127" s="14">
        <f t="shared" si="9"/>
        <v>356091</v>
      </c>
      <c r="I127" s="14">
        <v>1147405</v>
      </c>
      <c r="J127" s="82">
        <v>75</v>
      </c>
      <c r="K127" s="82">
        <v>0</v>
      </c>
      <c r="L127" s="79">
        <v>15</v>
      </c>
      <c r="M127" s="82">
        <v>30</v>
      </c>
      <c r="N127" s="75">
        <f t="shared" si="8"/>
        <v>0.11484</v>
      </c>
      <c r="O127" s="76">
        <f t="shared" si="7"/>
        <v>120.11484</v>
      </c>
      <c r="P127" s="77" t="s">
        <v>1248</v>
      </c>
    </row>
    <row r="128" spans="1:16" ht="22.5">
      <c r="A128" s="21">
        <v>125</v>
      </c>
      <c r="B128" s="34" t="s">
        <v>573</v>
      </c>
      <c r="C128" s="34" t="s">
        <v>558</v>
      </c>
      <c r="D128" s="34" t="s">
        <v>608</v>
      </c>
      <c r="E128" s="13" t="s">
        <v>810</v>
      </c>
      <c r="F128" s="52">
        <v>11484</v>
      </c>
      <c r="G128" s="14">
        <v>450005</v>
      </c>
      <c r="H128" s="14">
        <f t="shared" si="9"/>
        <v>202502</v>
      </c>
      <c r="I128" s="14">
        <v>652507</v>
      </c>
      <c r="J128" s="82">
        <v>75</v>
      </c>
      <c r="K128" s="82">
        <v>0</v>
      </c>
      <c r="L128" s="79">
        <v>15</v>
      </c>
      <c r="M128" s="82">
        <v>30</v>
      </c>
      <c r="N128" s="75">
        <f t="shared" si="8"/>
        <v>0.11484</v>
      </c>
      <c r="O128" s="76">
        <f t="shared" si="7"/>
        <v>120.11484</v>
      </c>
      <c r="P128" s="77" t="s">
        <v>1248</v>
      </c>
    </row>
    <row r="129" spans="1:16" ht="22.5">
      <c r="A129" s="21">
        <v>126</v>
      </c>
      <c r="B129" s="34" t="s">
        <v>573</v>
      </c>
      <c r="C129" s="34" t="s">
        <v>558</v>
      </c>
      <c r="D129" s="34" t="s">
        <v>609</v>
      </c>
      <c r="E129" s="13" t="s">
        <v>809</v>
      </c>
      <c r="F129" s="52">
        <v>11484</v>
      </c>
      <c r="G129" s="14">
        <v>856487</v>
      </c>
      <c r="H129" s="14">
        <f t="shared" si="9"/>
        <v>385419</v>
      </c>
      <c r="I129" s="14">
        <v>1241906</v>
      </c>
      <c r="J129" s="82">
        <v>75</v>
      </c>
      <c r="K129" s="82">
        <v>0</v>
      </c>
      <c r="L129" s="79">
        <v>15</v>
      </c>
      <c r="M129" s="82">
        <v>30</v>
      </c>
      <c r="N129" s="75">
        <f t="shared" si="8"/>
        <v>0.11484</v>
      </c>
      <c r="O129" s="76">
        <f t="shared" si="7"/>
        <v>120.11484</v>
      </c>
      <c r="P129" s="77" t="s">
        <v>1248</v>
      </c>
    </row>
    <row r="130" spans="1:16" ht="22.5">
      <c r="A130" s="21">
        <v>127</v>
      </c>
      <c r="B130" s="34" t="s">
        <v>573</v>
      </c>
      <c r="C130" s="34" t="s">
        <v>558</v>
      </c>
      <c r="D130" s="34" t="s">
        <v>610</v>
      </c>
      <c r="E130" s="13" t="s">
        <v>808</v>
      </c>
      <c r="F130" s="52">
        <v>11484</v>
      </c>
      <c r="G130" s="14">
        <v>379973</v>
      </c>
      <c r="H130" s="14">
        <f t="shared" si="9"/>
        <v>170988</v>
      </c>
      <c r="I130" s="14">
        <v>550961</v>
      </c>
      <c r="J130" s="82">
        <v>75</v>
      </c>
      <c r="K130" s="82">
        <v>0</v>
      </c>
      <c r="L130" s="79">
        <v>15</v>
      </c>
      <c r="M130" s="82">
        <v>30</v>
      </c>
      <c r="N130" s="75">
        <f t="shared" si="8"/>
        <v>0.11484</v>
      </c>
      <c r="O130" s="76">
        <f t="shared" si="7"/>
        <v>120.11484</v>
      </c>
      <c r="P130" s="77" t="s">
        <v>1248</v>
      </c>
    </row>
    <row r="131" spans="1:16" ht="22.5">
      <c r="A131" s="21">
        <v>128</v>
      </c>
      <c r="B131" s="34" t="s">
        <v>573</v>
      </c>
      <c r="C131" s="34" t="s">
        <v>558</v>
      </c>
      <c r="D131" s="34" t="s">
        <v>624</v>
      </c>
      <c r="E131" s="13" t="s">
        <v>807</v>
      </c>
      <c r="F131" s="52">
        <v>11484</v>
      </c>
      <c r="G131" s="14">
        <v>326319</v>
      </c>
      <c r="H131" s="14">
        <f t="shared" si="9"/>
        <v>146844</v>
      </c>
      <c r="I131" s="14">
        <v>473163</v>
      </c>
      <c r="J131" s="82">
        <v>75</v>
      </c>
      <c r="K131" s="82">
        <v>0</v>
      </c>
      <c r="L131" s="79">
        <v>15</v>
      </c>
      <c r="M131" s="82">
        <v>30</v>
      </c>
      <c r="N131" s="75">
        <f t="shared" si="8"/>
        <v>0.11484</v>
      </c>
      <c r="O131" s="76">
        <f t="shared" si="7"/>
        <v>120.11484</v>
      </c>
      <c r="P131" s="77" t="s">
        <v>1248</v>
      </c>
    </row>
    <row r="132" spans="1:16" ht="22.5">
      <c r="A132" s="21">
        <v>129</v>
      </c>
      <c r="B132" s="34" t="s">
        <v>573</v>
      </c>
      <c r="C132" s="34" t="s">
        <v>558</v>
      </c>
      <c r="D132" s="34" t="s">
        <v>625</v>
      </c>
      <c r="E132" s="13" t="s">
        <v>806</v>
      </c>
      <c r="F132" s="52">
        <v>11484</v>
      </c>
      <c r="G132" s="14">
        <v>755272</v>
      </c>
      <c r="H132" s="14">
        <f t="shared" si="9"/>
        <v>339872</v>
      </c>
      <c r="I132" s="14">
        <v>1095144</v>
      </c>
      <c r="J132" s="82">
        <v>75</v>
      </c>
      <c r="K132" s="82">
        <v>0</v>
      </c>
      <c r="L132" s="79">
        <v>15</v>
      </c>
      <c r="M132" s="82">
        <v>30</v>
      </c>
      <c r="N132" s="75">
        <f t="shared" si="8"/>
        <v>0.11484</v>
      </c>
      <c r="O132" s="76">
        <f aca="true" t="shared" si="10" ref="O132:O195">SUM(J132:N132)</f>
        <v>120.11484</v>
      </c>
      <c r="P132" s="77" t="s">
        <v>1248</v>
      </c>
    </row>
    <row r="133" spans="1:16" ht="22.5">
      <c r="A133" s="21">
        <v>130</v>
      </c>
      <c r="B133" s="34" t="s">
        <v>573</v>
      </c>
      <c r="C133" s="34" t="s">
        <v>558</v>
      </c>
      <c r="D133" s="34" t="s">
        <v>626</v>
      </c>
      <c r="E133" s="13" t="s">
        <v>805</v>
      </c>
      <c r="F133" s="52">
        <v>11484</v>
      </c>
      <c r="G133" s="14">
        <v>2038605</v>
      </c>
      <c r="H133" s="14">
        <f t="shared" si="9"/>
        <v>782354</v>
      </c>
      <c r="I133" s="14">
        <v>2820959</v>
      </c>
      <c r="J133" s="82">
        <v>75</v>
      </c>
      <c r="K133" s="82">
        <v>0</v>
      </c>
      <c r="L133" s="79">
        <v>15</v>
      </c>
      <c r="M133" s="82">
        <v>30</v>
      </c>
      <c r="N133" s="75">
        <f t="shared" si="8"/>
        <v>0.11484</v>
      </c>
      <c r="O133" s="76">
        <f t="shared" si="10"/>
        <v>120.11484</v>
      </c>
      <c r="P133" s="77" t="s">
        <v>1248</v>
      </c>
    </row>
    <row r="134" spans="1:16" ht="22.5">
      <c r="A134" s="21">
        <v>131</v>
      </c>
      <c r="B134" s="34" t="s">
        <v>573</v>
      </c>
      <c r="C134" s="34" t="s">
        <v>558</v>
      </c>
      <c r="D134" s="34" t="s">
        <v>627</v>
      </c>
      <c r="E134" s="13" t="s">
        <v>804</v>
      </c>
      <c r="F134" s="52">
        <v>11484</v>
      </c>
      <c r="G134" s="14">
        <v>799205</v>
      </c>
      <c r="H134" s="14">
        <f t="shared" si="9"/>
        <v>359642</v>
      </c>
      <c r="I134" s="14">
        <v>1158847</v>
      </c>
      <c r="J134" s="82">
        <v>75</v>
      </c>
      <c r="K134" s="82">
        <v>0</v>
      </c>
      <c r="L134" s="79">
        <v>15</v>
      </c>
      <c r="M134" s="82">
        <v>30</v>
      </c>
      <c r="N134" s="75">
        <f t="shared" si="8"/>
        <v>0.11484</v>
      </c>
      <c r="O134" s="76">
        <f t="shared" si="10"/>
        <v>120.11484</v>
      </c>
      <c r="P134" s="77" t="s">
        <v>1248</v>
      </c>
    </row>
    <row r="135" spans="1:16" ht="22.5">
      <c r="A135" s="21">
        <v>132</v>
      </c>
      <c r="B135" s="34" t="s">
        <v>573</v>
      </c>
      <c r="C135" s="34" t="s">
        <v>558</v>
      </c>
      <c r="D135" s="34" t="s">
        <v>140</v>
      </c>
      <c r="E135" s="13" t="s">
        <v>803</v>
      </c>
      <c r="F135" s="52">
        <v>11484</v>
      </c>
      <c r="G135" s="14">
        <v>1118625</v>
      </c>
      <c r="H135" s="14">
        <f t="shared" si="9"/>
        <v>487478</v>
      </c>
      <c r="I135" s="14">
        <v>1606103</v>
      </c>
      <c r="J135" s="82">
        <v>75</v>
      </c>
      <c r="K135" s="82">
        <v>0</v>
      </c>
      <c r="L135" s="79">
        <v>15</v>
      </c>
      <c r="M135" s="82">
        <v>30</v>
      </c>
      <c r="N135" s="75">
        <f t="shared" si="8"/>
        <v>0.11484</v>
      </c>
      <c r="O135" s="76">
        <f t="shared" si="10"/>
        <v>120.11484</v>
      </c>
      <c r="P135" s="77" t="s">
        <v>1248</v>
      </c>
    </row>
    <row r="136" spans="1:16" ht="45">
      <c r="A136" s="21">
        <v>133</v>
      </c>
      <c r="B136" s="12" t="s">
        <v>893</v>
      </c>
      <c r="C136" s="12" t="s">
        <v>613</v>
      </c>
      <c r="D136" s="12" t="s">
        <v>631</v>
      </c>
      <c r="E136" s="13" t="s">
        <v>817</v>
      </c>
      <c r="F136" s="47">
        <v>11287</v>
      </c>
      <c r="G136" s="32">
        <v>250000</v>
      </c>
      <c r="H136" s="14">
        <f t="shared" si="9"/>
        <v>112500</v>
      </c>
      <c r="I136" s="33">
        <v>362500</v>
      </c>
      <c r="J136" s="79">
        <v>75</v>
      </c>
      <c r="K136" s="79">
        <v>0</v>
      </c>
      <c r="L136" s="79">
        <v>15</v>
      </c>
      <c r="M136" s="79">
        <v>30</v>
      </c>
      <c r="N136" s="75">
        <f t="shared" si="8"/>
        <v>0.11287</v>
      </c>
      <c r="O136" s="76">
        <f t="shared" si="10"/>
        <v>120.11287</v>
      </c>
      <c r="P136" s="77" t="s">
        <v>1248</v>
      </c>
    </row>
    <row r="137" spans="1:16" ht="33.75">
      <c r="A137" s="21">
        <v>134</v>
      </c>
      <c r="B137" s="12" t="s">
        <v>893</v>
      </c>
      <c r="C137" s="12" t="s">
        <v>613</v>
      </c>
      <c r="D137" s="12" t="s">
        <v>632</v>
      </c>
      <c r="E137" s="13" t="s">
        <v>816</v>
      </c>
      <c r="F137" s="47">
        <v>11287</v>
      </c>
      <c r="G137" s="32">
        <v>1000000</v>
      </c>
      <c r="H137" s="14">
        <f t="shared" si="9"/>
        <v>450000</v>
      </c>
      <c r="I137" s="33">
        <v>1450000</v>
      </c>
      <c r="J137" s="79">
        <v>75</v>
      </c>
      <c r="K137" s="79">
        <v>0</v>
      </c>
      <c r="L137" s="79">
        <v>15</v>
      </c>
      <c r="M137" s="79">
        <v>30</v>
      </c>
      <c r="N137" s="75">
        <f t="shared" si="8"/>
        <v>0.11287</v>
      </c>
      <c r="O137" s="76">
        <f t="shared" si="10"/>
        <v>120.11287</v>
      </c>
      <c r="P137" s="77" t="s">
        <v>1248</v>
      </c>
    </row>
    <row r="138" spans="1:16" ht="22.5">
      <c r="A138" s="21">
        <v>135</v>
      </c>
      <c r="B138" s="12" t="s">
        <v>893</v>
      </c>
      <c r="C138" s="12" t="s">
        <v>613</v>
      </c>
      <c r="D138" s="12" t="s">
        <v>857</v>
      </c>
      <c r="E138" s="13" t="s">
        <v>815</v>
      </c>
      <c r="F138" s="47">
        <v>11287</v>
      </c>
      <c r="G138" s="32">
        <v>485000</v>
      </c>
      <c r="H138" s="14">
        <f t="shared" si="9"/>
        <v>218250</v>
      </c>
      <c r="I138" s="33">
        <v>703250</v>
      </c>
      <c r="J138" s="79">
        <v>75</v>
      </c>
      <c r="K138" s="79">
        <v>0</v>
      </c>
      <c r="L138" s="79">
        <v>15</v>
      </c>
      <c r="M138" s="79">
        <v>30</v>
      </c>
      <c r="N138" s="75">
        <f t="shared" si="8"/>
        <v>0.11287</v>
      </c>
      <c r="O138" s="76">
        <f t="shared" si="10"/>
        <v>120.11287</v>
      </c>
      <c r="P138" s="77" t="s">
        <v>1248</v>
      </c>
    </row>
    <row r="139" spans="1:16" ht="22.5">
      <c r="A139" s="21">
        <v>136</v>
      </c>
      <c r="B139" s="12" t="s">
        <v>893</v>
      </c>
      <c r="C139" s="51" t="s">
        <v>613</v>
      </c>
      <c r="D139" s="12" t="s">
        <v>1167</v>
      </c>
      <c r="E139" s="13" t="s">
        <v>1168</v>
      </c>
      <c r="F139" s="47">
        <v>11287</v>
      </c>
      <c r="G139" s="14">
        <v>781050</v>
      </c>
      <c r="H139" s="14">
        <f t="shared" si="9"/>
        <v>351473</v>
      </c>
      <c r="I139" s="14">
        <v>1132523</v>
      </c>
      <c r="J139" s="82">
        <v>75</v>
      </c>
      <c r="K139" s="82">
        <v>0</v>
      </c>
      <c r="L139" s="79">
        <v>15</v>
      </c>
      <c r="M139" s="82">
        <v>30</v>
      </c>
      <c r="N139" s="75">
        <f t="shared" si="8"/>
        <v>0.11287</v>
      </c>
      <c r="O139" s="76">
        <f t="shared" si="10"/>
        <v>120.11287</v>
      </c>
      <c r="P139" s="77" t="s">
        <v>974</v>
      </c>
    </row>
    <row r="140" spans="1:16" ht="22.5">
      <c r="A140" s="21">
        <v>137</v>
      </c>
      <c r="B140" s="12" t="s">
        <v>893</v>
      </c>
      <c r="C140" s="51" t="s">
        <v>613</v>
      </c>
      <c r="D140" s="12" t="s">
        <v>1169</v>
      </c>
      <c r="E140" s="13" t="s">
        <v>1170</v>
      </c>
      <c r="F140" s="47">
        <v>11287</v>
      </c>
      <c r="G140" s="14">
        <v>398600</v>
      </c>
      <c r="H140" s="14">
        <f t="shared" si="9"/>
        <v>179370</v>
      </c>
      <c r="I140" s="14">
        <v>577970</v>
      </c>
      <c r="J140" s="82">
        <v>75</v>
      </c>
      <c r="K140" s="82">
        <v>0</v>
      </c>
      <c r="L140" s="79">
        <v>15</v>
      </c>
      <c r="M140" s="82">
        <v>30</v>
      </c>
      <c r="N140" s="75">
        <f t="shared" si="8"/>
        <v>0.11287</v>
      </c>
      <c r="O140" s="76">
        <f t="shared" si="10"/>
        <v>120.11287</v>
      </c>
      <c r="P140" s="77" t="s">
        <v>974</v>
      </c>
    </row>
    <row r="141" spans="1:16" ht="45">
      <c r="A141" s="21">
        <v>138</v>
      </c>
      <c r="B141" s="12" t="s">
        <v>698</v>
      </c>
      <c r="C141" s="12" t="s">
        <v>559</v>
      </c>
      <c r="D141" s="12" t="s">
        <v>1171</v>
      </c>
      <c r="E141" s="13" t="s">
        <v>1172</v>
      </c>
      <c r="F141" s="47">
        <v>10900</v>
      </c>
      <c r="G141" s="33">
        <v>400000</v>
      </c>
      <c r="H141" s="14">
        <f t="shared" si="9"/>
        <v>180000</v>
      </c>
      <c r="I141" s="33">
        <v>580000</v>
      </c>
      <c r="J141" s="82">
        <v>75</v>
      </c>
      <c r="K141" s="79">
        <v>0</v>
      </c>
      <c r="L141" s="79">
        <v>15</v>
      </c>
      <c r="M141" s="79">
        <v>30</v>
      </c>
      <c r="N141" s="75">
        <f t="shared" si="8"/>
        <v>0.109</v>
      </c>
      <c r="O141" s="76">
        <f t="shared" si="10"/>
        <v>120.109</v>
      </c>
      <c r="P141" s="77" t="s">
        <v>974</v>
      </c>
    </row>
    <row r="142" spans="1:16" ht="33.75">
      <c r="A142" s="21">
        <v>139</v>
      </c>
      <c r="B142" s="22" t="s">
        <v>197</v>
      </c>
      <c r="C142" s="22" t="s">
        <v>847</v>
      </c>
      <c r="D142" s="22" t="s">
        <v>954</v>
      </c>
      <c r="E142" s="23" t="s">
        <v>268</v>
      </c>
      <c r="F142" s="45">
        <v>302900</v>
      </c>
      <c r="G142" s="18">
        <v>800000</v>
      </c>
      <c r="H142" s="18">
        <f t="shared" si="9"/>
        <v>360000</v>
      </c>
      <c r="I142" s="40">
        <v>1160000</v>
      </c>
      <c r="J142" s="78">
        <v>15</v>
      </c>
      <c r="K142" s="78">
        <v>0</v>
      </c>
      <c r="L142" s="78">
        <v>20</v>
      </c>
      <c r="M142" s="78">
        <v>80</v>
      </c>
      <c r="N142" s="75">
        <f t="shared" si="8"/>
        <v>3.029</v>
      </c>
      <c r="O142" s="76">
        <f t="shared" si="10"/>
        <v>118.029</v>
      </c>
      <c r="P142" s="77" t="s">
        <v>1248</v>
      </c>
    </row>
    <row r="143" spans="1:16" ht="22.5">
      <c r="A143" s="21">
        <v>140</v>
      </c>
      <c r="B143" s="12" t="s">
        <v>209</v>
      </c>
      <c r="C143" s="12" t="s">
        <v>558</v>
      </c>
      <c r="D143" s="12" t="s">
        <v>635</v>
      </c>
      <c r="E143" s="13" t="s">
        <v>818</v>
      </c>
      <c r="F143" s="47">
        <v>26564</v>
      </c>
      <c r="G143" s="33">
        <v>1000000</v>
      </c>
      <c r="H143" s="14">
        <f t="shared" si="9"/>
        <v>450000</v>
      </c>
      <c r="I143" s="33">
        <v>1450000</v>
      </c>
      <c r="J143" s="79">
        <v>50</v>
      </c>
      <c r="K143" s="79">
        <v>50</v>
      </c>
      <c r="L143" s="79">
        <v>15</v>
      </c>
      <c r="M143" s="79">
        <v>0</v>
      </c>
      <c r="N143" s="75">
        <f t="shared" si="8"/>
        <v>0.26564</v>
      </c>
      <c r="O143" s="76">
        <f t="shared" si="10"/>
        <v>115.26564</v>
      </c>
      <c r="P143" s="77" t="s">
        <v>1248</v>
      </c>
    </row>
    <row r="144" spans="1:16" ht="33.75">
      <c r="A144" s="21">
        <v>141</v>
      </c>
      <c r="B144" s="34" t="s">
        <v>557</v>
      </c>
      <c r="C144" s="53" t="s">
        <v>558</v>
      </c>
      <c r="D144" s="34" t="s">
        <v>151</v>
      </c>
      <c r="E144" s="35" t="s">
        <v>819</v>
      </c>
      <c r="F144" s="54">
        <v>13121</v>
      </c>
      <c r="G144" s="36">
        <v>80500</v>
      </c>
      <c r="H144" s="30">
        <f t="shared" si="9"/>
        <v>36565</v>
      </c>
      <c r="I144" s="36">
        <v>117065</v>
      </c>
      <c r="J144" s="83">
        <v>100</v>
      </c>
      <c r="K144" s="83">
        <v>0</v>
      </c>
      <c r="L144" s="83">
        <v>15</v>
      </c>
      <c r="M144" s="83">
        <v>0</v>
      </c>
      <c r="N144" s="75">
        <f t="shared" si="8"/>
        <v>0.13121</v>
      </c>
      <c r="O144" s="76">
        <f t="shared" si="10"/>
        <v>115.13121</v>
      </c>
      <c r="P144" s="77" t="s">
        <v>1248</v>
      </c>
    </row>
    <row r="145" spans="1:16" ht="33.75">
      <c r="A145" s="21">
        <v>142</v>
      </c>
      <c r="B145" s="34" t="s">
        <v>547</v>
      </c>
      <c r="C145" s="34" t="s">
        <v>565</v>
      </c>
      <c r="D145" s="34" t="s">
        <v>1173</v>
      </c>
      <c r="E145" s="13" t="s">
        <v>1174</v>
      </c>
      <c r="F145" s="52">
        <v>8130</v>
      </c>
      <c r="G145" s="14">
        <v>850000</v>
      </c>
      <c r="H145" s="30">
        <f t="shared" si="9"/>
        <v>382500</v>
      </c>
      <c r="I145" s="14">
        <v>1232500</v>
      </c>
      <c r="J145" s="82">
        <v>15</v>
      </c>
      <c r="K145" s="82">
        <v>0</v>
      </c>
      <c r="L145" s="82">
        <v>20</v>
      </c>
      <c r="M145" s="82">
        <v>80</v>
      </c>
      <c r="N145" s="75">
        <f t="shared" si="8"/>
        <v>0.0813</v>
      </c>
      <c r="O145" s="76">
        <f t="shared" si="10"/>
        <v>115.0813</v>
      </c>
      <c r="P145" s="77" t="s">
        <v>974</v>
      </c>
    </row>
    <row r="146" spans="1:16" ht="33.75">
      <c r="A146" s="21">
        <v>143</v>
      </c>
      <c r="B146" s="34" t="s">
        <v>95</v>
      </c>
      <c r="C146" s="34" t="s">
        <v>567</v>
      </c>
      <c r="D146" s="34" t="s">
        <v>634</v>
      </c>
      <c r="E146" s="37" t="s">
        <v>820</v>
      </c>
      <c r="F146" s="52">
        <v>5516</v>
      </c>
      <c r="G146" s="14">
        <v>450000</v>
      </c>
      <c r="H146" s="14">
        <f t="shared" si="9"/>
        <v>202500</v>
      </c>
      <c r="I146" s="14">
        <v>652500</v>
      </c>
      <c r="J146" s="82">
        <v>100</v>
      </c>
      <c r="K146" s="82">
        <v>0</v>
      </c>
      <c r="L146" s="82">
        <v>15</v>
      </c>
      <c r="M146" s="82">
        <v>0</v>
      </c>
      <c r="N146" s="75">
        <f t="shared" si="8"/>
        <v>0.05516</v>
      </c>
      <c r="O146" s="76">
        <f t="shared" si="10"/>
        <v>115.05516</v>
      </c>
      <c r="P146" s="77" t="s">
        <v>1248</v>
      </c>
    </row>
    <row r="147" spans="1:16" ht="22.5">
      <c r="A147" s="21">
        <v>144</v>
      </c>
      <c r="B147" s="12" t="s">
        <v>96</v>
      </c>
      <c r="C147" s="12" t="s">
        <v>17</v>
      </c>
      <c r="D147" s="12" t="s">
        <v>649</v>
      </c>
      <c r="E147" s="13" t="s">
        <v>823</v>
      </c>
      <c r="F147" s="47">
        <v>3289</v>
      </c>
      <c r="G147" s="14">
        <v>2289450</v>
      </c>
      <c r="H147" s="14">
        <f t="shared" si="9"/>
        <v>825871</v>
      </c>
      <c r="I147" s="33">
        <v>3115321</v>
      </c>
      <c r="J147" s="79">
        <v>100</v>
      </c>
      <c r="K147" s="79">
        <v>0</v>
      </c>
      <c r="L147" s="79">
        <v>0</v>
      </c>
      <c r="M147" s="79">
        <v>15</v>
      </c>
      <c r="N147" s="75">
        <f t="shared" si="8"/>
        <v>0.03289</v>
      </c>
      <c r="O147" s="76">
        <f t="shared" si="10"/>
        <v>115.03289</v>
      </c>
      <c r="P147" s="77" t="s">
        <v>1248</v>
      </c>
    </row>
    <row r="148" spans="1:16" ht="45">
      <c r="A148" s="21">
        <v>145</v>
      </c>
      <c r="B148" s="34" t="s">
        <v>1001</v>
      </c>
      <c r="C148" s="34" t="s">
        <v>565</v>
      </c>
      <c r="D148" s="34" t="s">
        <v>1002</v>
      </c>
      <c r="E148" s="13" t="s">
        <v>1003</v>
      </c>
      <c r="F148" s="52">
        <v>280</v>
      </c>
      <c r="G148" s="108">
        <v>215500</v>
      </c>
      <c r="H148" s="108">
        <f t="shared" si="9"/>
        <v>39990</v>
      </c>
      <c r="I148" s="108">
        <v>255490</v>
      </c>
      <c r="J148" s="82">
        <v>100</v>
      </c>
      <c r="K148" s="82">
        <v>0</v>
      </c>
      <c r="L148" s="79">
        <v>15</v>
      </c>
      <c r="M148" s="82">
        <v>0</v>
      </c>
      <c r="N148" s="75">
        <f t="shared" si="8"/>
        <v>0.0028</v>
      </c>
      <c r="O148" s="76">
        <f t="shared" si="10"/>
        <v>115.0028</v>
      </c>
      <c r="P148" s="77" t="s">
        <v>1249</v>
      </c>
    </row>
    <row r="149" spans="1:16" ht="56.25">
      <c r="A149" s="21">
        <v>146</v>
      </c>
      <c r="B149" s="17" t="s">
        <v>566</v>
      </c>
      <c r="C149" s="17" t="s">
        <v>567</v>
      </c>
      <c r="D149" s="17" t="s">
        <v>1175</v>
      </c>
      <c r="E149" s="26" t="s">
        <v>827</v>
      </c>
      <c r="F149" s="64">
        <v>255000</v>
      </c>
      <c r="G149" s="28">
        <v>18714750</v>
      </c>
      <c r="H149" s="18">
        <f t="shared" si="9"/>
        <v>5595835</v>
      </c>
      <c r="I149" s="28">
        <v>24310585</v>
      </c>
      <c r="J149" s="74">
        <v>75</v>
      </c>
      <c r="K149" s="74">
        <v>0</v>
      </c>
      <c r="L149" s="74">
        <v>20</v>
      </c>
      <c r="M149" s="74">
        <v>15</v>
      </c>
      <c r="N149" s="75">
        <f t="shared" si="8"/>
        <v>2.55</v>
      </c>
      <c r="O149" s="76">
        <f t="shared" si="10"/>
        <v>112.55</v>
      </c>
      <c r="P149" s="77" t="s">
        <v>974</v>
      </c>
    </row>
    <row r="150" spans="1:16" ht="22.5">
      <c r="A150" s="21">
        <v>147</v>
      </c>
      <c r="B150" s="34" t="s">
        <v>853</v>
      </c>
      <c r="C150" s="34" t="s">
        <v>565</v>
      </c>
      <c r="D150" s="34" t="s">
        <v>98</v>
      </c>
      <c r="E150" s="13" t="s">
        <v>828</v>
      </c>
      <c r="F150" s="52">
        <v>134108</v>
      </c>
      <c r="G150" s="14">
        <v>4600000</v>
      </c>
      <c r="H150" s="14">
        <f t="shared" si="9"/>
        <v>1102480</v>
      </c>
      <c r="I150" s="14">
        <v>5702480</v>
      </c>
      <c r="J150" s="82">
        <v>75</v>
      </c>
      <c r="K150" s="82">
        <v>0</v>
      </c>
      <c r="L150" s="79">
        <v>20</v>
      </c>
      <c r="M150" s="82">
        <v>15</v>
      </c>
      <c r="N150" s="75">
        <f t="shared" si="8"/>
        <v>1.34108</v>
      </c>
      <c r="O150" s="76">
        <f t="shared" si="10"/>
        <v>111.34108</v>
      </c>
      <c r="P150" s="77" t="s">
        <v>1248</v>
      </c>
    </row>
    <row r="151" spans="1:16" ht="12.75">
      <c r="A151" s="21">
        <v>148</v>
      </c>
      <c r="B151" s="12" t="s">
        <v>936</v>
      </c>
      <c r="C151" s="12" t="s">
        <v>562</v>
      </c>
      <c r="D151" s="12" t="s">
        <v>19</v>
      </c>
      <c r="E151" s="13" t="s">
        <v>831</v>
      </c>
      <c r="F151" s="47">
        <v>30000</v>
      </c>
      <c r="G151" s="32">
        <v>1675000</v>
      </c>
      <c r="H151" s="14">
        <f t="shared" si="9"/>
        <v>666000</v>
      </c>
      <c r="I151" s="32">
        <v>2341000</v>
      </c>
      <c r="J151" s="79">
        <v>75</v>
      </c>
      <c r="K151" s="79">
        <v>0</v>
      </c>
      <c r="L151" s="79">
        <v>5</v>
      </c>
      <c r="M151" s="79">
        <v>30</v>
      </c>
      <c r="N151" s="75">
        <f aca="true" t="shared" si="11" ref="N151:N175">+F151/100000</f>
        <v>0.3</v>
      </c>
      <c r="O151" s="76">
        <f t="shared" si="10"/>
        <v>110.3</v>
      </c>
      <c r="P151" s="77" t="s">
        <v>1248</v>
      </c>
    </row>
    <row r="152" spans="1:16" ht="22.5">
      <c r="A152" s="21">
        <v>149</v>
      </c>
      <c r="B152" s="34" t="s">
        <v>231</v>
      </c>
      <c r="C152" s="34" t="s">
        <v>565</v>
      </c>
      <c r="D152" s="34" t="s">
        <v>1004</v>
      </c>
      <c r="E152" s="37" t="s">
        <v>1005</v>
      </c>
      <c r="F152" s="52">
        <v>26818</v>
      </c>
      <c r="G152" s="14">
        <v>363066</v>
      </c>
      <c r="H152" s="14">
        <f t="shared" si="9"/>
        <v>163380</v>
      </c>
      <c r="I152" s="14">
        <v>526446</v>
      </c>
      <c r="J152" s="82">
        <v>75</v>
      </c>
      <c r="K152" s="82">
        <v>0</v>
      </c>
      <c r="L152" s="82">
        <v>20</v>
      </c>
      <c r="M152" s="82">
        <v>15</v>
      </c>
      <c r="N152" s="75">
        <f t="shared" si="11"/>
        <v>0.26818</v>
      </c>
      <c r="O152" s="76">
        <f t="shared" si="10"/>
        <v>110.26818</v>
      </c>
      <c r="P152" s="77" t="s">
        <v>1248</v>
      </c>
    </row>
    <row r="153" spans="1:16" ht="33.75">
      <c r="A153" s="21">
        <v>150</v>
      </c>
      <c r="B153" s="34" t="s">
        <v>231</v>
      </c>
      <c r="C153" s="34" t="s">
        <v>565</v>
      </c>
      <c r="D153" s="34" t="s">
        <v>168</v>
      </c>
      <c r="E153" s="37" t="s">
        <v>488</v>
      </c>
      <c r="F153" s="52">
        <v>26818</v>
      </c>
      <c r="G153" s="14">
        <v>3000000</v>
      </c>
      <c r="H153" s="14">
        <f t="shared" si="9"/>
        <v>1090000</v>
      </c>
      <c r="I153" s="14">
        <v>4090000</v>
      </c>
      <c r="J153" s="82">
        <v>75</v>
      </c>
      <c r="K153" s="82">
        <v>0</v>
      </c>
      <c r="L153" s="82">
        <v>20</v>
      </c>
      <c r="M153" s="82">
        <v>15</v>
      </c>
      <c r="N153" s="75">
        <f t="shared" si="11"/>
        <v>0.26818</v>
      </c>
      <c r="O153" s="76">
        <f t="shared" si="10"/>
        <v>110.26818</v>
      </c>
      <c r="P153" s="77" t="s">
        <v>1248</v>
      </c>
    </row>
    <row r="154" spans="1:16" ht="22.5">
      <c r="A154" s="21">
        <v>151</v>
      </c>
      <c r="B154" s="12" t="s">
        <v>66</v>
      </c>
      <c r="C154" s="12" t="s">
        <v>934</v>
      </c>
      <c r="D154" s="12" t="s">
        <v>187</v>
      </c>
      <c r="E154" s="13" t="s">
        <v>265</v>
      </c>
      <c r="F154" s="47">
        <v>16350</v>
      </c>
      <c r="G154" s="30">
        <v>430000</v>
      </c>
      <c r="H154" s="14">
        <f t="shared" si="9"/>
        <v>115000</v>
      </c>
      <c r="I154" s="30">
        <v>545000</v>
      </c>
      <c r="J154" s="79">
        <v>60</v>
      </c>
      <c r="K154" s="79">
        <v>50</v>
      </c>
      <c r="L154" s="79">
        <v>0</v>
      </c>
      <c r="M154" s="79">
        <v>0</v>
      </c>
      <c r="N154" s="75">
        <f t="shared" si="11"/>
        <v>0.1635</v>
      </c>
      <c r="O154" s="76">
        <f t="shared" si="10"/>
        <v>110.1635</v>
      </c>
      <c r="P154" s="77" t="s">
        <v>1248</v>
      </c>
    </row>
    <row r="155" spans="1:16" ht="33.75">
      <c r="A155" s="21">
        <v>152</v>
      </c>
      <c r="B155" s="34" t="s">
        <v>65</v>
      </c>
      <c r="C155" s="16" t="s">
        <v>558</v>
      </c>
      <c r="D155" s="16" t="s">
        <v>266</v>
      </c>
      <c r="E155" s="61" t="s">
        <v>267</v>
      </c>
      <c r="F155" s="52">
        <v>14326</v>
      </c>
      <c r="G155" s="14">
        <v>858950</v>
      </c>
      <c r="H155" s="14">
        <f t="shared" si="9"/>
        <v>190216</v>
      </c>
      <c r="I155" s="14">
        <v>1049166</v>
      </c>
      <c r="J155" s="82">
        <v>75</v>
      </c>
      <c r="K155" s="82">
        <v>0</v>
      </c>
      <c r="L155" s="79">
        <v>5</v>
      </c>
      <c r="M155" s="82">
        <v>30</v>
      </c>
      <c r="N155" s="75">
        <f t="shared" si="11"/>
        <v>0.14326</v>
      </c>
      <c r="O155" s="76">
        <f t="shared" si="10"/>
        <v>110.14326</v>
      </c>
      <c r="P155" s="77" t="s">
        <v>979</v>
      </c>
    </row>
    <row r="156" spans="1:16" ht="33.75">
      <c r="A156" s="21">
        <v>153</v>
      </c>
      <c r="B156" s="34" t="s">
        <v>602</v>
      </c>
      <c r="C156" s="34" t="s">
        <v>847</v>
      </c>
      <c r="D156" s="34" t="s">
        <v>630</v>
      </c>
      <c r="E156" s="13" t="s">
        <v>268</v>
      </c>
      <c r="F156" s="52">
        <v>293039</v>
      </c>
      <c r="G156" s="14">
        <v>500000</v>
      </c>
      <c r="H156" s="14">
        <f t="shared" si="9"/>
        <v>225000</v>
      </c>
      <c r="I156" s="14">
        <v>725000</v>
      </c>
      <c r="J156" s="82">
        <v>75</v>
      </c>
      <c r="K156" s="82">
        <v>0</v>
      </c>
      <c r="L156" s="79">
        <v>0</v>
      </c>
      <c r="M156" s="82">
        <v>30</v>
      </c>
      <c r="N156" s="75">
        <f t="shared" si="11"/>
        <v>2.93039</v>
      </c>
      <c r="O156" s="76">
        <f t="shared" si="10"/>
        <v>107.93039</v>
      </c>
      <c r="P156" s="77" t="s">
        <v>1248</v>
      </c>
    </row>
    <row r="157" spans="1:16" ht="33.75">
      <c r="A157" s="21">
        <v>154</v>
      </c>
      <c r="B157" s="12" t="s">
        <v>60</v>
      </c>
      <c r="C157" s="12" t="s">
        <v>562</v>
      </c>
      <c r="D157" s="12" t="s">
        <v>52</v>
      </c>
      <c r="E157" s="13" t="s">
        <v>272</v>
      </c>
      <c r="F157" s="47">
        <v>119650</v>
      </c>
      <c r="G157" s="32">
        <v>325000</v>
      </c>
      <c r="H157" s="14">
        <f t="shared" si="9"/>
        <v>146250</v>
      </c>
      <c r="I157" s="32">
        <v>471250</v>
      </c>
      <c r="J157" s="79">
        <v>75</v>
      </c>
      <c r="K157" s="79">
        <v>0</v>
      </c>
      <c r="L157" s="79">
        <v>0</v>
      </c>
      <c r="M157" s="79">
        <v>30</v>
      </c>
      <c r="N157" s="75">
        <f t="shared" si="11"/>
        <v>1.1965</v>
      </c>
      <c r="O157" s="76">
        <f t="shared" si="10"/>
        <v>106.1965</v>
      </c>
      <c r="P157" s="77" t="s">
        <v>1248</v>
      </c>
    </row>
    <row r="158" spans="1:16" ht="22.5">
      <c r="A158" s="21">
        <v>155</v>
      </c>
      <c r="B158" s="12" t="s">
        <v>60</v>
      </c>
      <c r="C158" s="12" t="s">
        <v>562</v>
      </c>
      <c r="D158" s="12" t="s">
        <v>19</v>
      </c>
      <c r="E158" s="13" t="s">
        <v>271</v>
      </c>
      <c r="F158" s="47">
        <v>119650</v>
      </c>
      <c r="G158" s="32">
        <v>2164500</v>
      </c>
      <c r="H158" s="14">
        <f t="shared" si="9"/>
        <v>822640</v>
      </c>
      <c r="I158" s="32">
        <v>2987140</v>
      </c>
      <c r="J158" s="79">
        <v>75</v>
      </c>
      <c r="K158" s="79">
        <v>0</v>
      </c>
      <c r="L158" s="79">
        <v>0</v>
      </c>
      <c r="M158" s="79">
        <v>30</v>
      </c>
      <c r="N158" s="75">
        <f t="shared" si="11"/>
        <v>1.1965</v>
      </c>
      <c r="O158" s="76">
        <f t="shared" si="10"/>
        <v>106.1965</v>
      </c>
      <c r="P158" s="77" t="s">
        <v>1248</v>
      </c>
    </row>
    <row r="159" spans="1:16" ht="22.5">
      <c r="A159" s="21">
        <v>156</v>
      </c>
      <c r="B159" s="12" t="s">
        <v>60</v>
      </c>
      <c r="C159" s="12" t="s">
        <v>562</v>
      </c>
      <c r="D159" s="12" t="s">
        <v>61</v>
      </c>
      <c r="E159" s="13" t="s">
        <v>270</v>
      </c>
      <c r="F159" s="47">
        <v>119650</v>
      </c>
      <c r="G159" s="32">
        <v>2500000</v>
      </c>
      <c r="H159" s="14">
        <f t="shared" si="9"/>
        <v>930000</v>
      </c>
      <c r="I159" s="32">
        <v>3430000</v>
      </c>
      <c r="J159" s="79">
        <v>75</v>
      </c>
      <c r="K159" s="79">
        <v>0</v>
      </c>
      <c r="L159" s="79">
        <v>0</v>
      </c>
      <c r="M159" s="79">
        <v>30</v>
      </c>
      <c r="N159" s="75">
        <f t="shared" si="11"/>
        <v>1.1965</v>
      </c>
      <c r="O159" s="76">
        <f t="shared" si="10"/>
        <v>106.1965</v>
      </c>
      <c r="P159" s="77" t="s">
        <v>1248</v>
      </c>
    </row>
    <row r="160" spans="1:16" ht="33.75">
      <c r="A160" s="21">
        <v>157</v>
      </c>
      <c r="B160" s="12" t="s">
        <v>60</v>
      </c>
      <c r="C160" s="12" t="s">
        <v>562</v>
      </c>
      <c r="D160" s="12" t="s">
        <v>62</v>
      </c>
      <c r="E160" s="13" t="s">
        <v>269</v>
      </c>
      <c r="F160" s="47">
        <v>119650</v>
      </c>
      <c r="G160" s="32">
        <v>2500000</v>
      </c>
      <c r="H160" s="14">
        <f t="shared" si="9"/>
        <v>930000</v>
      </c>
      <c r="I160" s="32">
        <v>3430000</v>
      </c>
      <c r="J160" s="79">
        <v>75</v>
      </c>
      <c r="K160" s="79">
        <v>0</v>
      </c>
      <c r="L160" s="79">
        <v>0</v>
      </c>
      <c r="M160" s="79">
        <v>30</v>
      </c>
      <c r="N160" s="75">
        <f t="shared" si="11"/>
        <v>1.1965</v>
      </c>
      <c r="O160" s="76">
        <f t="shared" si="10"/>
        <v>106.1965</v>
      </c>
      <c r="P160" s="77" t="s">
        <v>1248</v>
      </c>
    </row>
    <row r="161" spans="1:16" ht="22.5">
      <c r="A161" s="21">
        <v>158</v>
      </c>
      <c r="B161" s="12" t="s">
        <v>955</v>
      </c>
      <c r="C161" s="51" t="s">
        <v>190</v>
      </c>
      <c r="D161" s="12" t="s">
        <v>227</v>
      </c>
      <c r="E161" s="13" t="s">
        <v>273</v>
      </c>
      <c r="F161" s="47">
        <v>609325</v>
      </c>
      <c r="G161" s="29">
        <v>395000</v>
      </c>
      <c r="H161" s="30">
        <f t="shared" si="9"/>
        <v>177750</v>
      </c>
      <c r="I161" s="31">
        <v>572750</v>
      </c>
      <c r="J161" s="80">
        <v>100</v>
      </c>
      <c r="K161" s="80">
        <v>0</v>
      </c>
      <c r="L161" s="80">
        <v>0</v>
      </c>
      <c r="M161" s="80">
        <v>0</v>
      </c>
      <c r="N161" s="75">
        <f t="shared" si="11"/>
        <v>6.09325</v>
      </c>
      <c r="O161" s="81">
        <f t="shared" si="10"/>
        <v>106.09325</v>
      </c>
      <c r="P161" s="77" t="s">
        <v>1248</v>
      </c>
    </row>
    <row r="162" spans="1:16" ht="33.75">
      <c r="A162" s="21">
        <v>159</v>
      </c>
      <c r="B162" s="22" t="s">
        <v>238</v>
      </c>
      <c r="C162" s="22" t="s">
        <v>847</v>
      </c>
      <c r="D162" s="22" t="s">
        <v>71</v>
      </c>
      <c r="E162" s="23" t="s">
        <v>274</v>
      </c>
      <c r="F162" s="45">
        <v>458959</v>
      </c>
      <c r="G162" s="50">
        <v>30000000</v>
      </c>
      <c r="H162" s="18">
        <f aca="true" t="shared" si="12" ref="H162:H216">I162-G162</f>
        <v>8530000</v>
      </c>
      <c r="I162" s="40">
        <v>38530000</v>
      </c>
      <c r="J162" s="78">
        <v>1</v>
      </c>
      <c r="K162" s="78">
        <v>0</v>
      </c>
      <c r="L162" s="78">
        <v>20</v>
      </c>
      <c r="M162" s="78">
        <v>80</v>
      </c>
      <c r="N162" s="75">
        <f t="shared" si="11"/>
        <v>4.58959</v>
      </c>
      <c r="O162" s="76">
        <f t="shared" si="10"/>
        <v>105.58959</v>
      </c>
      <c r="P162" s="77" t="s">
        <v>1248</v>
      </c>
    </row>
    <row r="163" spans="1:16" ht="22.5">
      <c r="A163" s="21">
        <v>160</v>
      </c>
      <c r="B163" s="12" t="s">
        <v>230</v>
      </c>
      <c r="C163" s="12" t="s">
        <v>555</v>
      </c>
      <c r="D163" s="12" t="s">
        <v>101</v>
      </c>
      <c r="E163" s="13" t="s">
        <v>277</v>
      </c>
      <c r="F163" s="47">
        <v>47330</v>
      </c>
      <c r="G163" s="32">
        <v>1209050</v>
      </c>
      <c r="H163" s="14">
        <f t="shared" si="12"/>
        <v>516896</v>
      </c>
      <c r="I163" s="33">
        <v>1725946</v>
      </c>
      <c r="J163" s="79">
        <v>75</v>
      </c>
      <c r="K163" s="79">
        <v>0</v>
      </c>
      <c r="L163" s="79">
        <v>0</v>
      </c>
      <c r="M163" s="79">
        <v>30</v>
      </c>
      <c r="N163" s="75">
        <f t="shared" si="11"/>
        <v>0.4733</v>
      </c>
      <c r="O163" s="76">
        <f t="shared" si="10"/>
        <v>105.4733</v>
      </c>
      <c r="P163" s="77" t="s">
        <v>1248</v>
      </c>
    </row>
    <row r="164" spans="1:16" ht="22.5">
      <c r="A164" s="21">
        <v>161</v>
      </c>
      <c r="B164" s="12" t="s">
        <v>230</v>
      </c>
      <c r="C164" s="12" t="s">
        <v>555</v>
      </c>
      <c r="D164" s="12" t="s">
        <v>83</v>
      </c>
      <c r="E164" s="13" t="s">
        <v>276</v>
      </c>
      <c r="F164" s="47">
        <v>47330</v>
      </c>
      <c r="G164" s="32">
        <v>2490000</v>
      </c>
      <c r="H164" s="14">
        <f t="shared" si="12"/>
        <v>926800</v>
      </c>
      <c r="I164" s="33">
        <v>3416800</v>
      </c>
      <c r="J164" s="79">
        <v>75</v>
      </c>
      <c r="K164" s="79">
        <v>0</v>
      </c>
      <c r="L164" s="79">
        <v>0</v>
      </c>
      <c r="M164" s="79">
        <v>30</v>
      </c>
      <c r="N164" s="75">
        <f t="shared" si="11"/>
        <v>0.4733</v>
      </c>
      <c r="O164" s="76">
        <f t="shared" si="10"/>
        <v>105.4733</v>
      </c>
      <c r="P164" s="77" t="s">
        <v>1248</v>
      </c>
    </row>
    <row r="165" spans="1:16" ht="22.5">
      <c r="A165" s="21">
        <v>162</v>
      </c>
      <c r="B165" s="12" t="s">
        <v>230</v>
      </c>
      <c r="C165" s="12" t="s">
        <v>555</v>
      </c>
      <c r="D165" s="12" t="s">
        <v>628</v>
      </c>
      <c r="E165" s="13" t="s">
        <v>275</v>
      </c>
      <c r="F165" s="47">
        <v>47330</v>
      </c>
      <c r="G165" s="32">
        <v>1000000</v>
      </c>
      <c r="H165" s="14">
        <f t="shared" si="12"/>
        <v>450000</v>
      </c>
      <c r="I165" s="33">
        <v>1450000</v>
      </c>
      <c r="J165" s="79">
        <v>75</v>
      </c>
      <c r="K165" s="79">
        <v>0</v>
      </c>
      <c r="L165" s="79">
        <v>0</v>
      </c>
      <c r="M165" s="79">
        <v>30</v>
      </c>
      <c r="N165" s="75">
        <f t="shared" si="11"/>
        <v>0.4733</v>
      </c>
      <c r="O165" s="76">
        <f t="shared" si="10"/>
        <v>105.4733</v>
      </c>
      <c r="P165" s="77" t="s">
        <v>1248</v>
      </c>
    </row>
    <row r="166" spans="1:16" ht="12.75">
      <c r="A166" s="21">
        <v>163</v>
      </c>
      <c r="B166" s="34" t="s">
        <v>24</v>
      </c>
      <c r="C166" s="34" t="s">
        <v>934</v>
      </c>
      <c r="D166" s="34" t="s">
        <v>564</v>
      </c>
      <c r="E166" s="13" t="s">
        <v>279</v>
      </c>
      <c r="F166" s="52">
        <v>29780</v>
      </c>
      <c r="G166" s="14">
        <v>4200000</v>
      </c>
      <c r="H166" s="14">
        <f t="shared" si="12"/>
        <v>1474000</v>
      </c>
      <c r="I166" s="14">
        <v>5674000</v>
      </c>
      <c r="J166" s="82">
        <v>75</v>
      </c>
      <c r="K166" s="82">
        <v>0</v>
      </c>
      <c r="L166" s="82">
        <v>0</v>
      </c>
      <c r="M166" s="82">
        <v>30</v>
      </c>
      <c r="N166" s="75">
        <f t="shared" si="11"/>
        <v>0.2978</v>
      </c>
      <c r="O166" s="76">
        <f t="shared" si="10"/>
        <v>105.2978</v>
      </c>
      <c r="P166" s="77" t="s">
        <v>1248</v>
      </c>
    </row>
    <row r="167" spans="1:16" ht="33.75">
      <c r="A167" s="21">
        <v>164</v>
      </c>
      <c r="B167" s="34" t="s">
        <v>24</v>
      </c>
      <c r="C167" s="34" t="s">
        <v>934</v>
      </c>
      <c r="D167" s="34" t="s">
        <v>53</v>
      </c>
      <c r="E167" s="13" t="s">
        <v>278</v>
      </c>
      <c r="F167" s="52">
        <v>29780</v>
      </c>
      <c r="G167" s="14">
        <v>4500000</v>
      </c>
      <c r="H167" s="14">
        <f t="shared" si="12"/>
        <v>2157500</v>
      </c>
      <c r="I167" s="14">
        <v>6657500</v>
      </c>
      <c r="J167" s="82">
        <v>75</v>
      </c>
      <c r="K167" s="82">
        <v>0</v>
      </c>
      <c r="L167" s="82">
        <v>0</v>
      </c>
      <c r="M167" s="82">
        <v>30</v>
      </c>
      <c r="N167" s="75">
        <f t="shared" si="11"/>
        <v>0.2978</v>
      </c>
      <c r="O167" s="76">
        <f t="shared" si="10"/>
        <v>105.2978</v>
      </c>
      <c r="P167" s="77" t="s">
        <v>1248</v>
      </c>
    </row>
    <row r="168" spans="1:16" ht="33.75">
      <c r="A168" s="21">
        <v>165</v>
      </c>
      <c r="B168" s="34" t="s">
        <v>629</v>
      </c>
      <c r="C168" s="34" t="s">
        <v>934</v>
      </c>
      <c r="D168" s="34" t="s">
        <v>630</v>
      </c>
      <c r="E168" s="13" t="s">
        <v>278</v>
      </c>
      <c r="F168" s="52">
        <v>29780</v>
      </c>
      <c r="G168" s="14">
        <v>530000</v>
      </c>
      <c r="H168" s="14">
        <f t="shared" si="12"/>
        <v>238500</v>
      </c>
      <c r="I168" s="14">
        <v>768500</v>
      </c>
      <c r="J168" s="82">
        <v>75</v>
      </c>
      <c r="K168" s="82">
        <v>0</v>
      </c>
      <c r="L168" s="82">
        <v>0</v>
      </c>
      <c r="M168" s="82">
        <v>30</v>
      </c>
      <c r="N168" s="75">
        <f t="shared" si="11"/>
        <v>0.2978</v>
      </c>
      <c r="O168" s="76">
        <f t="shared" si="10"/>
        <v>105.2978</v>
      </c>
      <c r="P168" s="77" t="s">
        <v>1248</v>
      </c>
    </row>
    <row r="169" spans="1:16" ht="33.75">
      <c r="A169" s="21">
        <v>166</v>
      </c>
      <c r="B169" s="12" t="s">
        <v>650</v>
      </c>
      <c r="C169" s="51" t="s">
        <v>144</v>
      </c>
      <c r="D169" s="12" t="s">
        <v>651</v>
      </c>
      <c r="E169" s="13" t="s">
        <v>286</v>
      </c>
      <c r="F169" s="47">
        <v>18162</v>
      </c>
      <c r="G169" s="60">
        <v>2099859</v>
      </c>
      <c r="H169" s="60">
        <f t="shared" si="12"/>
        <v>800141</v>
      </c>
      <c r="I169" s="30">
        <v>2900000</v>
      </c>
      <c r="J169" s="80">
        <v>75</v>
      </c>
      <c r="K169" s="80">
        <v>0</v>
      </c>
      <c r="L169" s="80">
        <v>0</v>
      </c>
      <c r="M169" s="80">
        <v>30</v>
      </c>
      <c r="N169" s="75">
        <f t="shared" si="11"/>
        <v>0.18162</v>
      </c>
      <c r="O169" s="81">
        <f t="shared" si="10"/>
        <v>105.18162</v>
      </c>
      <c r="P169" s="77" t="s">
        <v>1248</v>
      </c>
    </row>
    <row r="170" spans="1:16" ht="22.5">
      <c r="A170" s="21">
        <v>167</v>
      </c>
      <c r="B170" s="34" t="s">
        <v>1006</v>
      </c>
      <c r="C170" s="34" t="s">
        <v>613</v>
      </c>
      <c r="D170" s="34" t="s">
        <v>1007</v>
      </c>
      <c r="E170" s="13" t="s">
        <v>1008</v>
      </c>
      <c r="F170" s="52">
        <v>12900</v>
      </c>
      <c r="G170" s="14">
        <v>1425000</v>
      </c>
      <c r="H170" s="14">
        <f t="shared" si="12"/>
        <v>575000</v>
      </c>
      <c r="I170" s="14">
        <v>2000000</v>
      </c>
      <c r="J170" s="82">
        <v>75</v>
      </c>
      <c r="K170" s="82">
        <v>0</v>
      </c>
      <c r="L170" s="79">
        <v>0</v>
      </c>
      <c r="M170" s="82">
        <v>30</v>
      </c>
      <c r="N170" s="75">
        <f t="shared" si="11"/>
        <v>0.129</v>
      </c>
      <c r="O170" s="76">
        <f t="shared" si="10"/>
        <v>105.129</v>
      </c>
      <c r="P170" s="77" t="s">
        <v>979</v>
      </c>
    </row>
    <row r="171" spans="1:16" ht="45">
      <c r="A171" s="21">
        <v>168</v>
      </c>
      <c r="B171" s="34" t="s">
        <v>925</v>
      </c>
      <c r="C171" s="34" t="s">
        <v>847</v>
      </c>
      <c r="D171" s="34" t="s">
        <v>622</v>
      </c>
      <c r="E171" s="35" t="s">
        <v>287</v>
      </c>
      <c r="F171" s="54">
        <v>12275</v>
      </c>
      <c r="G171" s="38">
        <v>1100000</v>
      </c>
      <c r="H171" s="14">
        <f t="shared" si="12"/>
        <v>482000</v>
      </c>
      <c r="I171" s="38">
        <v>1582000</v>
      </c>
      <c r="J171" s="82">
        <v>75</v>
      </c>
      <c r="K171" s="82">
        <v>0</v>
      </c>
      <c r="L171" s="82">
        <v>15</v>
      </c>
      <c r="M171" s="82">
        <v>15</v>
      </c>
      <c r="N171" s="75">
        <f t="shared" si="11"/>
        <v>0.12275</v>
      </c>
      <c r="O171" s="76">
        <f t="shared" si="10"/>
        <v>105.12275</v>
      </c>
      <c r="P171" s="77" t="s">
        <v>1248</v>
      </c>
    </row>
    <row r="172" spans="1:16" ht="45">
      <c r="A172" s="21">
        <v>169</v>
      </c>
      <c r="B172" s="12" t="s">
        <v>64</v>
      </c>
      <c r="C172" s="12" t="s">
        <v>17</v>
      </c>
      <c r="D172" s="12" t="s">
        <v>288</v>
      </c>
      <c r="E172" s="13" t="s">
        <v>289</v>
      </c>
      <c r="F172" s="47">
        <v>11270</v>
      </c>
      <c r="G172" s="32">
        <v>2848250</v>
      </c>
      <c r="H172" s="14">
        <f t="shared" si="12"/>
        <v>501750</v>
      </c>
      <c r="I172" s="33">
        <v>3350000</v>
      </c>
      <c r="J172" s="79">
        <v>75</v>
      </c>
      <c r="K172" s="79">
        <v>0</v>
      </c>
      <c r="L172" s="79">
        <v>0</v>
      </c>
      <c r="M172" s="79">
        <v>30</v>
      </c>
      <c r="N172" s="75">
        <f t="shared" si="11"/>
        <v>0.1127</v>
      </c>
      <c r="O172" s="76">
        <f t="shared" si="10"/>
        <v>105.1127</v>
      </c>
      <c r="P172" s="88" t="s">
        <v>979</v>
      </c>
    </row>
    <row r="173" spans="1:16" ht="33.75">
      <c r="A173" s="21">
        <v>170</v>
      </c>
      <c r="B173" s="12" t="s">
        <v>698</v>
      </c>
      <c r="C173" s="12" t="s">
        <v>559</v>
      </c>
      <c r="D173" s="12" t="s">
        <v>1176</v>
      </c>
      <c r="E173" s="13" t="s">
        <v>1177</v>
      </c>
      <c r="F173" s="47">
        <v>10900</v>
      </c>
      <c r="G173" s="33">
        <v>1709350</v>
      </c>
      <c r="H173" s="14">
        <f t="shared" si="12"/>
        <v>676992</v>
      </c>
      <c r="I173" s="33">
        <v>2386342</v>
      </c>
      <c r="J173" s="82">
        <v>60</v>
      </c>
      <c r="K173" s="79">
        <v>0</v>
      </c>
      <c r="L173" s="79">
        <v>15</v>
      </c>
      <c r="M173" s="79">
        <v>30</v>
      </c>
      <c r="N173" s="75">
        <f t="shared" si="11"/>
        <v>0.109</v>
      </c>
      <c r="O173" s="76">
        <f t="shared" si="10"/>
        <v>105.109</v>
      </c>
      <c r="P173" s="77" t="s">
        <v>974</v>
      </c>
    </row>
    <row r="174" spans="1:16" ht="45">
      <c r="A174" s="21">
        <v>171</v>
      </c>
      <c r="B174" s="34" t="s">
        <v>547</v>
      </c>
      <c r="C174" s="34" t="s">
        <v>565</v>
      </c>
      <c r="D174" s="34" t="s">
        <v>55</v>
      </c>
      <c r="E174" s="13" t="s">
        <v>802</v>
      </c>
      <c r="F174" s="52">
        <v>8130</v>
      </c>
      <c r="G174" s="14">
        <v>500000</v>
      </c>
      <c r="H174" s="30">
        <f t="shared" si="12"/>
        <v>225000</v>
      </c>
      <c r="I174" s="14">
        <v>725000</v>
      </c>
      <c r="J174" s="82">
        <v>25</v>
      </c>
      <c r="K174" s="82">
        <v>0</v>
      </c>
      <c r="L174" s="82">
        <v>0</v>
      </c>
      <c r="M174" s="82">
        <v>80</v>
      </c>
      <c r="N174" s="75">
        <f t="shared" si="11"/>
        <v>0.0813</v>
      </c>
      <c r="O174" s="76">
        <f t="shared" si="10"/>
        <v>105.0813</v>
      </c>
      <c r="P174" s="77" t="s">
        <v>1248</v>
      </c>
    </row>
    <row r="175" spans="1:16" ht="22.5">
      <c r="A175" s="21">
        <v>172</v>
      </c>
      <c r="B175" s="34" t="s">
        <v>130</v>
      </c>
      <c r="C175" s="53" t="s">
        <v>17</v>
      </c>
      <c r="D175" s="34" t="s">
        <v>146</v>
      </c>
      <c r="E175" s="35" t="s">
        <v>291</v>
      </c>
      <c r="F175" s="54">
        <v>6160</v>
      </c>
      <c r="G175" s="36">
        <v>880000</v>
      </c>
      <c r="H175" s="14">
        <f t="shared" si="12"/>
        <v>396000</v>
      </c>
      <c r="I175" s="36">
        <v>1276000</v>
      </c>
      <c r="J175" s="83">
        <v>25</v>
      </c>
      <c r="K175" s="83">
        <v>0</v>
      </c>
      <c r="L175" s="83">
        <v>0</v>
      </c>
      <c r="M175" s="83">
        <v>80</v>
      </c>
      <c r="N175" s="75">
        <f t="shared" si="11"/>
        <v>0.0616</v>
      </c>
      <c r="O175" s="76">
        <f t="shared" si="10"/>
        <v>105.0616</v>
      </c>
      <c r="P175" s="77" t="s">
        <v>1248</v>
      </c>
    </row>
    <row r="176" spans="1:16" ht="56.25">
      <c r="A176" s="21">
        <v>173</v>
      </c>
      <c r="B176" s="16" t="s">
        <v>1159</v>
      </c>
      <c r="C176" s="132" t="s">
        <v>565</v>
      </c>
      <c r="D176" s="16" t="s">
        <v>1178</v>
      </c>
      <c r="E176" s="114" t="s">
        <v>1179</v>
      </c>
      <c r="F176" s="115">
        <v>3347</v>
      </c>
      <c r="G176" s="116">
        <v>333300</v>
      </c>
      <c r="H176" s="15">
        <f t="shared" si="12"/>
        <v>149985</v>
      </c>
      <c r="I176" s="116">
        <v>483285</v>
      </c>
      <c r="J176" s="113">
        <v>60</v>
      </c>
      <c r="K176" s="113">
        <v>0</v>
      </c>
      <c r="L176" s="113">
        <v>15</v>
      </c>
      <c r="M176" s="113">
        <v>30</v>
      </c>
      <c r="N176" s="113">
        <v>0.033</v>
      </c>
      <c r="O176" s="95">
        <f t="shared" si="10"/>
        <v>105.033</v>
      </c>
      <c r="P176" s="77" t="s">
        <v>974</v>
      </c>
    </row>
    <row r="177" spans="1:16" ht="22.5">
      <c r="A177" s="21">
        <v>174</v>
      </c>
      <c r="B177" s="34" t="s">
        <v>132</v>
      </c>
      <c r="C177" s="34" t="s">
        <v>846</v>
      </c>
      <c r="D177" s="34" t="s">
        <v>147</v>
      </c>
      <c r="E177" s="35" t="s">
        <v>292</v>
      </c>
      <c r="F177" s="59">
        <v>2666</v>
      </c>
      <c r="G177" s="32">
        <v>1402286</v>
      </c>
      <c r="H177" s="14">
        <f t="shared" si="12"/>
        <v>42068</v>
      </c>
      <c r="I177" s="32">
        <v>1444354</v>
      </c>
      <c r="J177" s="82">
        <v>75</v>
      </c>
      <c r="K177" s="82">
        <v>0</v>
      </c>
      <c r="L177" s="82">
        <v>0</v>
      </c>
      <c r="M177" s="82">
        <v>30</v>
      </c>
      <c r="N177" s="75">
        <f aca="true" t="shared" si="13" ref="N177:N240">+F177/100000</f>
        <v>0.02666</v>
      </c>
      <c r="O177" s="76">
        <f t="shared" si="10"/>
        <v>105.02666</v>
      </c>
      <c r="P177" s="77" t="s">
        <v>1248</v>
      </c>
    </row>
    <row r="178" spans="1:16" ht="56.25">
      <c r="A178" s="21">
        <v>175</v>
      </c>
      <c r="B178" s="12" t="s">
        <v>848</v>
      </c>
      <c r="C178" s="12" t="s">
        <v>558</v>
      </c>
      <c r="D178" s="12" t="s">
        <v>861</v>
      </c>
      <c r="E178" s="13" t="s">
        <v>293</v>
      </c>
      <c r="F178" s="47">
        <v>2300</v>
      </c>
      <c r="G178" s="33">
        <v>1483000</v>
      </c>
      <c r="H178" s="14">
        <f t="shared" si="12"/>
        <v>604560</v>
      </c>
      <c r="I178" s="33">
        <v>2087560</v>
      </c>
      <c r="J178" s="79">
        <v>75</v>
      </c>
      <c r="K178" s="79">
        <v>0</v>
      </c>
      <c r="L178" s="79">
        <v>0</v>
      </c>
      <c r="M178" s="79">
        <v>30</v>
      </c>
      <c r="N178" s="75">
        <f t="shared" si="13"/>
        <v>0.023</v>
      </c>
      <c r="O178" s="76">
        <f t="shared" si="10"/>
        <v>105.023</v>
      </c>
      <c r="P178" s="77" t="s">
        <v>1248</v>
      </c>
    </row>
    <row r="179" spans="1:16" ht="33.75">
      <c r="A179" s="21">
        <v>176</v>
      </c>
      <c r="B179" s="34" t="s">
        <v>862</v>
      </c>
      <c r="C179" s="34" t="s">
        <v>559</v>
      </c>
      <c r="D179" s="34" t="s">
        <v>863</v>
      </c>
      <c r="E179" s="13" t="s">
        <v>294</v>
      </c>
      <c r="F179" s="52">
        <v>1610</v>
      </c>
      <c r="G179" s="14">
        <v>490820</v>
      </c>
      <c r="H179" s="14">
        <f t="shared" si="12"/>
        <v>236971</v>
      </c>
      <c r="I179" s="14">
        <v>727791</v>
      </c>
      <c r="J179" s="82">
        <v>75</v>
      </c>
      <c r="K179" s="82">
        <v>0</v>
      </c>
      <c r="L179" s="79">
        <v>0</v>
      </c>
      <c r="M179" s="82">
        <v>30</v>
      </c>
      <c r="N179" s="75">
        <f t="shared" si="13"/>
        <v>0.0161</v>
      </c>
      <c r="O179" s="76">
        <f t="shared" si="10"/>
        <v>105.0161</v>
      </c>
      <c r="P179" s="77" t="s">
        <v>1248</v>
      </c>
    </row>
    <row r="180" spans="1:16" ht="22.5">
      <c r="A180" s="21">
        <v>177</v>
      </c>
      <c r="B180" s="17" t="s">
        <v>561</v>
      </c>
      <c r="C180" s="17" t="s">
        <v>562</v>
      </c>
      <c r="D180" s="17" t="s">
        <v>148</v>
      </c>
      <c r="E180" s="26" t="s">
        <v>295</v>
      </c>
      <c r="F180" s="43">
        <v>280000</v>
      </c>
      <c r="G180" s="28">
        <v>2500000</v>
      </c>
      <c r="H180" s="18">
        <f t="shared" si="12"/>
        <v>930000</v>
      </c>
      <c r="I180" s="28">
        <v>3430000</v>
      </c>
      <c r="J180" s="74">
        <v>1</v>
      </c>
      <c r="K180" s="74">
        <v>0</v>
      </c>
      <c r="L180" s="74">
        <v>20</v>
      </c>
      <c r="M180" s="74">
        <v>80</v>
      </c>
      <c r="N180" s="75">
        <f t="shared" si="13"/>
        <v>2.8</v>
      </c>
      <c r="O180" s="76">
        <f t="shared" si="10"/>
        <v>103.8</v>
      </c>
      <c r="P180" s="77" t="s">
        <v>88</v>
      </c>
    </row>
    <row r="181" spans="1:16" ht="22.5">
      <c r="A181" s="21">
        <v>178</v>
      </c>
      <c r="B181" s="12" t="s">
        <v>653</v>
      </c>
      <c r="C181" s="51" t="s">
        <v>620</v>
      </c>
      <c r="D181" s="12" t="s">
        <v>864</v>
      </c>
      <c r="E181" s="13" t="s">
        <v>296</v>
      </c>
      <c r="F181" s="47">
        <v>289553</v>
      </c>
      <c r="G181" s="31">
        <v>519890</v>
      </c>
      <c r="H181" s="30">
        <f t="shared" si="12"/>
        <v>32000</v>
      </c>
      <c r="I181" s="31">
        <v>551890</v>
      </c>
      <c r="J181" s="80">
        <v>100</v>
      </c>
      <c r="K181" s="80">
        <v>0</v>
      </c>
      <c r="L181" s="80">
        <v>0</v>
      </c>
      <c r="M181" s="80">
        <v>0</v>
      </c>
      <c r="N181" s="75">
        <f t="shared" si="13"/>
        <v>2.89553</v>
      </c>
      <c r="O181" s="81">
        <f t="shared" si="10"/>
        <v>102.89553</v>
      </c>
      <c r="P181" s="77" t="s">
        <v>1248</v>
      </c>
    </row>
    <row r="182" spans="1:16" ht="33.75">
      <c r="A182" s="21">
        <v>179</v>
      </c>
      <c r="B182" s="34" t="s">
        <v>547</v>
      </c>
      <c r="C182" s="34" t="s">
        <v>565</v>
      </c>
      <c r="D182" s="34" t="s">
        <v>1180</v>
      </c>
      <c r="E182" s="13" t="s">
        <v>1181</v>
      </c>
      <c r="F182" s="52">
        <v>8130</v>
      </c>
      <c r="G182" s="14">
        <v>1525000</v>
      </c>
      <c r="H182" s="30">
        <f t="shared" si="12"/>
        <v>618000</v>
      </c>
      <c r="I182" s="14">
        <v>2143000</v>
      </c>
      <c r="J182" s="82">
        <v>1</v>
      </c>
      <c r="K182" s="82">
        <v>0</v>
      </c>
      <c r="L182" s="82">
        <v>20</v>
      </c>
      <c r="M182" s="82">
        <v>80</v>
      </c>
      <c r="N182" s="75">
        <f t="shared" si="13"/>
        <v>0.0813</v>
      </c>
      <c r="O182" s="76">
        <f t="shared" si="10"/>
        <v>101.0813</v>
      </c>
      <c r="P182" s="77" t="s">
        <v>974</v>
      </c>
    </row>
    <row r="183" spans="1:16" ht="22.5">
      <c r="A183" s="21">
        <v>180</v>
      </c>
      <c r="B183" s="34" t="s">
        <v>1009</v>
      </c>
      <c r="C183" s="34" t="s">
        <v>559</v>
      </c>
      <c r="D183" s="34" t="s">
        <v>1010</v>
      </c>
      <c r="E183" s="13" t="s">
        <v>1011</v>
      </c>
      <c r="F183" s="52">
        <v>43200</v>
      </c>
      <c r="G183" s="14">
        <v>1250000</v>
      </c>
      <c r="H183" s="14">
        <f t="shared" si="12"/>
        <v>530000</v>
      </c>
      <c r="I183" s="14">
        <v>1780000</v>
      </c>
      <c r="J183" s="82">
        <v>100</v>
      </c>
      <c r="K183" s="82">
        <v>0</v>
      </c>
      <c r="L183" s="79">
        <v>0</v>
      </c>
      <c r="M183" s="82">
        <v>0</v>
      </c>
      <c r="N183" s="75">
        <f t="shared" si="13"/>
        <v>0.432</v>
      </c>
      <c r="O183" s="76">
        <f t="shared" si="10"/>
        <v>100.432</v>
      </c>
      <c r="P183" s="77" t="s">
        <v>979</v>
      </c>
    </row>
    <row r="184" spans="1:16" ht="78.75">
      <c r="A184" s="21">
        <v>181</v>
      </c>
      <c r="B184" s="34" t="s">
        <v>91</v>
      </c>
      <c r="C184" s="34" t="s">
        <v>555</v>
      </c>
      <c r="D184" s="34" t="s">
        <v>149</v>
      </c>
      <c r="E184" s="35" t="s">
        <v>297</v>
      </c>
      <c r="F184" s="59">
        <v>38000</v>
      </c>
      <c r="G184" s="32">
        <v>20000000</v>
      </c>
      <c r="H184" s="14">
        <f t="shared" si="12"/>
        <v>5930000</v>
      </c>
      <c r="I184" s="32">
        <v>25930000</v>
      </c>
      <c r="J184" s="82">
        <v>100</v>
      </c>
      <c r="K184" s="82">
        <v>0</v>
      </c>
      <c r="L184" s="82">
        <v>0</v>
      </c>
      <c r="M184" s="82">
        <v>0</v>
      </c>
      <c r="N184" s="75">
        <f t="shared" si="13"/>
        <v>0.38</v>
      </c>
      <c r="O184" s="76">
        <f t="shared" si="10"/>
        <v>100.38</v>
      </c>
      <c r="P184" s="77" t="s">
        <v>1248</v>
      </c>
    </row>
    <row r="185" spans="1:16" ht="12.75">
      <c r="A185" s="21">
        <v>182</v>
      </c>
      <c r="B185" s="34" t="s">
        <v>1094</v>
      </c>
      <c r="C185" s="34" t="s">
        <v>620</v>
      </c>
      <c r="D185" s="34" t="s">
        <v>1182</v>
      </c>
      <c r="E185" s="13" t="s">
        <v>1183</v>
      </c>
      <c r="F185" s="52">
        <v>30000</v>
      </c>
      <c r="G185" s="14">
        <v>8000000</v>
      </c>
      <c r="H185" s="14">
        <f t="shared" si="12"/>
        <v>2690000</v>
      </c>
      <c r="I185" s="14">
        <v>10690000</v>
      </c>
      <c r="J185" s="82">
        <v>100</v>
      </c>
      <c r="K185" s="82">
        <v>0</v>
      </c>
      <c r="L185" s="79">
        <v>0</v>
      </c>
      <c r="M185" s="82">
        <v>0</v>
      </c>
      <c r="N185" s="75">
        <f t="shared" si="13"/>
        <v>0.3</v>
      </c>
      <c r="O185" s="76">
        <f t="shared" si="10"/>
        <v>100.3</v>
      </c>
      <c r="P185" s="77" t="s">
        <v>974</v>
      </c>
    </row>
    <row r="186" spans="1:16" ht="45">
      <c r="A186" s="21">
        <v>183</v>
      </c>
      <c r="B186" s="12" t="s">
        <v>66</v>
      </c>
      <c r="C186" s="12" t="s">
        <v>934</v>
      </c>
      <c r="D186" s="12" t="s">
        <v>150</v>
      </c>
      <c r="E186" s="13" t="s">
        <v>298</v>
      </c>
      <c r="F186" s="47">
        <v>16350</v>
      </c>
      <c r="G186" s="32">
        <v>500000</v>
      </c>
      <c r="H186" s="14">
        <f t="shared" si="12"/>
        <v>140000</v>
      </c>
      <c r="I186" s="33">
        <v>640000</v>
      </c>
      <c r="J186" s="82">
        <v>100</v>
      </c>
      <c r="K186" s="79">
        <v>0</v>
      </c>
      <c r="L186" s="79">
        <v>0</v>
      </c>
      <c r="M186" s="79">
        <v>0</v>
      </c>
      <c r="N186" s="75">
        <f t="shared" si="13"/>
        <v>0.1635</v>
      </c>
      <c r="O186" s="76">
        <f t="shared" si="10"/>
        <v>100.1635</v>
      </c>
      <c r="P186" s="77" t="s">
        <v>1248</v>
      </c>
    </row>
    <row r="187" spans="1:16" ht="33.75">
      <c r="A187" s="21">
        <v>184</v>
      </c>
      <c r="B187" s="34" t="s">
        <v>865</v>
      </c>
      <c r="C187" s="34" t="s">
        <v>847</v>
      </c>
      <c r="D187" s="34" t="s">
        <v>866</v>
      </c>
      <c r="E187" s="13" t="s">
        <v>299</v>
      </c>
      <c r="F187" s="52">
        <v>11435</v>
      </c>
      <c r="G187" s="14">
        <v>60000</v>
      </c>
      <c r="H187" s="14">
        <f t="shared" si="12"/>
        <v>33100</v>
      </c>
      <c r="I187" s="14">
        <v>93100</v>
      </c>
      <c r="J187" s="82">
        <v>100</v>
      </c>
      <c r="K187" s="82">
        <v>0</v>
      </c>
      <c r="L187" s="79">
        <v>0</v>
      </c>
      <c r="M187" s="82">
        <v>0</v>
      </c>
      <c r="N187" s="75">
        <f t="shared" si="13"/>
        <v>0.11435</v>
      </c>
      <c r="O187" s="76">
        <f t="shared" si="10"/>
        <v>100.11435</v>
      </c>
      <c r="P187" s="77" t="s">
        <v>1248</v>
      </c>
    </row>
    <row r="188" spans="1:16" ht="33.75">
      <c r="A188" s="21">
        <v>185</v>
      </c>
      <c r="B188" s="34" t="s">
        <v>867</v>
      </c>
      <c r="C188" s="34" t="s">
        <v>847</v>
      </c>
      <c r="D188" s="34" t="s">
        <v>868</v>
      </c>
      <c r="E188" s="13" t="s">
        <v>300</v>
      </c>
      <c r="F188" s="52">
        <v>9600</v>
      </c>
      <c r="G188" s="14">
        <v>331000</v>
      </c>
      <c r="H188" s="14">
        <f t="shared" si="12"/>
        <v>59580</v>
      </c>
      <c r="I188" s="14">
        <v>390580</v>
      </c>
      <c r="J188" s="82">
        <v>100</v>
      </c>
      <c r="K188" s="82">
        <v>0</v>
      </c>
      <c r="L188" s="79">
        <v>0</v>
      </c>
      <c r="M188" s="82">
        <v>0</v>
      </c>
      <c r="N188" s="75">
        <f t="shared" si="13"/>
        <v>0.096</v>
      </c>
      <c r="O188" s="76">
        <f t="shared" si="10"/>
        <v>100.096</v>
      </c>
      <c r="P188" s="77" t="s">
        <v>1248</v>
      </c>
    </row>
    <row r="189" spans="1:16" ht="12.75">
      <c r="A189" s="21">
        <v>186</v>
      </c>
      <c r="B189" s="12" t="s">
        <v>70</v>
      </c>
      <c r="C189" s="12" t="s">
        <v>553</v>
      </c>
      <c r="D189" s="12" t="s">
        <v>1250</v>
      </c>
      <c r="E189" s="48" t="s">
        <v>824</v>
      </c>
      <c r="F189" s="55">
        <v>3087</v>
      </c>
      <c r="G189" s="33">
        <v>525000</v>
      </c>
      <c r="H189" s="14">
        <f t="shared" si="12"/>
        <v>236250</v>
      </c>
      <c r="I189" s="33">
        <v>761250</v>
      </c>
      <c r="J189" s="79">
        <v>100</v>
      </c>
      <c r="K189" s="79">
        <v>0</v>
      </c>
      <c r="L189" s="79">
        <v>0</v>
      </c>
      <c r="M189" s="79">
        <v>0</v>
      </c>
      <c r="N189" s="75">
        <f t="shared" si="13"/>
        <v>0.03087</v>
      </c>
      <c r="O189" s="76">
        <f t="shared" si="10"/>
        <v>100.03087</v>
      </c>
      <c r="P189" s="77" t="s">
        <v>1248</v>
      </c>
    </row>
    <row r="190" spans="1:16" ht="22.5">
      <c r="A190" s="21">
        <v>187</v>
      </c>
      <c r="B190" s="12" t="s">
        <v>1012</v>
      </c>
      <c r="C190" s="12" t="s">
        <v>847</v>
      </c>
      <c r="D190" s="12" t="s">
        <v>1013</v>
      </c>
      <c r="E190" s="13" t="s">
        <v>1014</v>
      </c>
      <c r="F190" s="47">
        <v>1625</v>
      </c>
      <c r="G190" s="14">
        <v>358000</v>
      </c>
      <c r="H190" s="14">
        <f t="shared" si="12"/>
        <v>161100</v>
      </c>
      <c r="I190" s="33">
        <v>519100</v>
      </c>
      <c r="J190" s="79">
        <v>100</v>
      </c>
      <c r="K190" s="79">
        <v>0</v>
      </c>
      <c r="L190" s="79">
        <v>0</v>
      </c>
      <c r="M190" s="79">
        <v>0</v>
      </c>
      <c r="N190" s="75">
        <f t="shared" si="13"/>
        <v>0.01625</v>
      </c>
      <c r="O190" s="76">
        <f t="shared" si="10"/>
        <v>100.01625</v>
      </c>
      <c r="P190" s="77" t="s">
        <v>1248</v>
      </c>
    </row>
    <row r="191" spans="1:16" ht="22.5">
      <c r="A191" s="21">
        <v>188</v>
      </c>
      <c r="B191" s="12" t="s">
        <v>1015</v>
      </c>
      <c r="C191" s="12" t="s">
        <v>847</v>
      </c>
      <c r="D191" s="12" t="s">
        <v>1016</v>
      </c>
      <c r="E191" s="13" t="s">
        <v>1017</v>
      </c>
      <c r="F191" s="47">
        <v>1260</v>
      </c>
      <c r="G191" s="14">
        <v>324000</v>
      </c>
      <c r="H191" s="14">
        <f t="shared" si="12"/>
        <v>145800</v>
      </c>
      <c r="I191" s="33">
        <v>469800</v>
      </c>
      <c r="J191" s="79">
        <v>100</v>
      </c>
      <c r="K191" s="79">
        <v>0</v>
      </c>
      <c r="L191" s="79">
        <v>0</v>
      </c>
      <c r="M191" s="79">
        <v>0</v>
      </c>
      <c r="N191" s="75">
        <f t="shared" si="13"/>
        <v>0.0126</v>
      </c>
      <c r="O191" s="76">
        <f t="shared" si="10"/>
        <v>100.0126</v>
      </c>
      <c r="P191" s="77" t="s">
        <v>1248</v>
      </c>
    </row>
    <row r="192" spans="1:16" ht="56.25">
      <c r="A192" s="21">
        <v>189</v>
      </c>
      <c r="B192" s="34" t="s">
        <v>107</v>
      </c>
      <c r="C192" s="34" t="s">
        <v>620</v>
      </c>
      <c r="D192" s="34" t="s">
        <v>1184</v>
      </c>
      <c r="E192" s="37" t="s">
        <v>1185</v>
      </c>
      <c r="F192" s="52">
        <v>935</v>
      </c>
      <c r="G192" s="14">
        <v>290000</v>
      </c>
      <c r="H192" s="14">
        <f t="shared" si="12"/>
        <v>130500</v>
      </c>
      <c r="I192" s="33">
        <v>420500</v>
      </c>
      <c r="J192" s="82">
        <v>100</v>
      </c>
      <c r="K192" s="82">
        <v>0</v>
      </c>
      <c r="L192" s="82">
        <v>0</v>
      </c>
      <c r="M192" s="82">
        <v>0</v>
      </c>
      <c r="N192" s="75">
        <f t="shared" si="13"/>
        <v>0.00935</v>
      </c>
      <c r="O192" s="76">
        <f t="shared" si="10"/>
        <v>100.00935</v>
      </c>
      <c r="P192" s="77" t="s">
        <v>974</v>
      </c>
    </row>
    <row r="193" spans="1:16" ht="22.5">
      <c r="A193" s="21">
        <v>190</v>
      </c>
      <c r="B193" s="12" t="s">
        <v>1018</v>
      </c>
      <c r="C193" s="12" t="s">
        <v>847</v>
      </c>
      <c r="D193" s="12" t="s">
        <v>1019</v>
      </c>
      <c r="E193" s="13" t="s">
        <v>1020</v>
      </c>
      <c r="F193" s="47">
        <v>635</v>
      </c>
      <c r="G193" s="14">
        <v>118000</v>
      </c>
      <c r="H193" s="14">
        <f t="shared" si="12"/>
        <v>53100</v>
      </c>
      <c r="I193" s="33">
        <v>171100</v>
      </c>
      <c r="J193" s="79">
        <v>100</v>
      </c>
      <c r="K193" s="79">
        <v>0</v>
      </c>
      <c r="L193" s="79">
        <v>0</v>
      </c>
      <c r="M193" s="79">
        <v>0</v>
      </c>
      <c r="N193" s="75">
        <f t="shared" si="13"/>
        <v>0.00635</v>
      </c>
      <c r="O193" s="76">
        <f t="shared" si="10"/>
        <v>100.00635</v>
      </c>
      <c r="P193" s="77" t="s">
        <v>1248</v>
      </c>
    </row>
    <row r="194" spans="1:16" ht="22.5">
      <c r="A194" s="21">
        <v>191</v>
      </c>
      <c r="B194" s="12" t="s">
        <v>1021</v>
      </c>
      <c r="C194" s="12" t="s">
        <v>847</v>
      </c>
      <c r="D194" s="12" t="s">
        <v>1022</v>
      </c>
      <c r="E194" s="13" t="s">
        <v>1023</v>
      </c>
      <c r="F194" s="47">
        <v>600</v>
      </c>
      <c r="G194" s="14">
        <v>176000</v>
      </c>
      <c r="H194" s="14">
        <f t="shared" si="12"/>
        <v>79200</v>
      </c>
      <c r="I194" s="33">
        <v>255200</v>
      </c>
      <c r="J194" s="79">
        <v>100</v>
      </c>
      <c r="K194" s="79">
        <v>0</v>
      </c>
      <c r="L194" s="79">
        <v>0</v>
      </c>
      <c r="M194" s="79">
        <v>0</v>
      </c>
      <c r="N194" s="75">
        <f t="shared" si="13"/>
        <v>0.006</v>
      </c>
      <c r="O194" s="76">
        <f t="shared" si="10"/>
        <v>100.006</v>
      </c>
      <c r="P194" s="77" t="s">
        <v>1248</v>
      </c>
    </row>
    <row r="195" spans="1:16" ht="90">
      <c r="A195" s="21">
        <v>192</v>
      </c>
      <c r="B195" s="34" t="s">
        <v>647</v>
      </c>
      <c r="C195" s="34" t="s">
        <v>620</v>
      </c>
      <c r="D195" s="34" t="s">
        <v>648</v>
      </c>
      <c r="E195" s="13" t="s">
        <v>301</v>
      </c>
      <c r="F195" s="52">
        <v>350</v>
      </c>
      <c r="G195" s="14">
        <v>100000</v>
      </c>
      <c r="H195" s="14">
        <f t="shared" si="12"/>
        <v>45000</v>
      </c>
      <c r="I195" s="14">
        <v>145000</v>
      </c>
      <c r="J195" s="82">
        <v>100</v>
      </c>
      <c r="K195" s="82">
        <v>0</v>
      </c>
      <c r="L195" s="79">
        <v>0</v>
      </c>
      <c r="M195" s="82">
        <v>0</v>
      </c>
      <c r="N195" s="75">
        <f t="shared" si="13"/>
        <v>0.0035</v>
      </c>
      <c r="O195" s="76">
        <f t="shared" si="10"/>
        <v>100.0035</v>
      </c>
      <c r="P195" s="77" t="s">
        <v>1248</v>
      </c>
    </row>
    <row r="196" spans="1:16" ht="45">
      <c r="A196" s="21">
        <v>193</v>
      </c>
      <c r="B196" s="34" t="s">
        <v>869</v>
      </c>
      <c r="C196" s="34" t="s">
        <v>553</v>
      </c>
      <c r="D196" s="34" t="s">
        <v>654</v>
      </c>
      <c r="E196" s="13" t="s">
        <v>302</v>
      </c>
      <c r="F196" s="52">
        <v>200</v>
      </c>
      <c r="G196" s="14">
        <v>130000</v>
      </c>
      <c r="H196" s="14">
        <f t="shared" si="12"/>
        <v>37400</v>
      </c>
      <c r="I196" s="14">
        <v>167400</v>
      </c>
      <c r="J196" s="82">
        <v>100</v>
      </c>
      <c r="K196" s="82">
        <v>0</v>
      </c>
      <c r="L196" s="79">
        <v>0</v>
      </c>
      <c r="M196" s="82">
        <v>0</v>
      </c>
      <c r="N196" s="75">
        <f t="shared" si="13"/>
        <v>0.002</v>
      </c>
      <c r="O196" s="76">
        <f aca="true" t="shared" si="14" ref="O196:O259">SUM(J196:N196)</f>
        <v>100.002</v>
      </c>
      <c r="P196" s="77" t="s">
        <v>1248</v>
      </c>
    </row>
    <row r="197" spans="1:16" ht="22.5">
      <c r="A197" s="21">
        <v>194</v>
      </c>
      <c r="B197" s="12" t="s">
        <v>1024</v>
      </c>
      <c r="C197" s="12" t="s">
        <v>847</v>
      </c>
      <c r="D197" s="12" t="s">
        <v>1025</v>
      </c>
      <c r="E197" s="13" t="s">
        <v>1026</v>
      </c>
      <c r="F197" s="47">
        <v>180</v>
      </c>
      <c r="G197" s="14">
        <v>145000</v>
      </c>
      <c r="H197" s="14">
        <f t="shared" si="12"/>
        <v>65250</v>
      </c>
      <c r="I197" s="33">
        <v>210250</v>
      </c>
      <c r="J197" s="79">
        <v>100</v>
      </c>
      <c r="K197" s="79">
        <v>0</v>
      </c>
      <c r="L197" s="79">
        <v>0</v>
      </c>
      <c r="M197" s="79">
        <v>0</v>
      </c>
      <c r="N197" s="75">
        <f t="shared" si="13"/>
        <v>0.0018</v>
      </c>
      <c r="O197" s="76">
        <f t="shared" si="14"/>
        <v>100.0018</v>
      </c>
      <c r="P197" s="77" t="s">
        <v>1248</v>
      </c>
    </row>
    <row r="198" spans="1:16" ht="22.5">
      <c r="A198" s="21">
        <v>195</v>
      </c>
      <c r="B198" s="12" t="s">
        <v>1027</v>
      </c>
      <c r="C198" s="12" t="s">
        <v>847</v>
      </c>
      <c r="D198" s="12" t="s">
        <v>1028</v>
      </c>
      <c r="E198" s="13" t="s">
        <v>1029</v>
      </c>
      <c r="F198" s="47">
        <v>115</v>
      </c>
      <c r="G198" s="14">
        <v>256000</v>
      </c>
      <c r="H198" s="14">
        <f t="shared" si="12"/>
        <v>115200</v>
      </c>
      <c r="I198" s="33">
        <v>371200</v>
      </c>
      <c r="J198" s="79">
        <v>100</v>
      </c>
      <c r="K198" s="79">
        <v>0</v>
      </c>
      <c r="L198" s="79">
        <v>0</v>
      </c>
      <c r="M198" s="79">
        <v>0</v>
      </c>
      <c r="N198" s="75">
        <f t="shared" si="13"/>
        <v>0.00115</v>
      </c>
      <c r="O198" s="76">
        <f t="shared" si="14"/>
        <v>100.00115</v>
      </c>
      <c r="P198" s="77" t="s">
        <v>1248</v>
      </c>
    </row>
    <row r="199" spans="1:16" ht="33.75">
      <c r="A199" s="21">
        <v>196</v>
      </c>
      <c r="B199" s="12" t="s">
        <v>655</v>
      </c>
      <c r="C199" s="51" t="s">
        <v>553</v>
      </c>
      <c r="D199" s="12" t="s">
        <v>1251</v>
      </c>
      <c r="E199" s="13" t="s">
        <v>303</v>
      </c>
      <c r="F199" s="47">
        <v>43</v>
      </c>
      <c r="G199" s="31">
        <v>26000</v>
      </c>
      <c r="H199" s="14">
        <f t="shared" si="12"/>
        <v>4480</v>
      </c>
      <c r="I199" s="31">
        <v>30480</v>
      </c>
      <c r="J199" s="80">
        <v>100</v>
      </c>
      <c r="K199" s="80">
        <v>0</v>
      </c>
      <c r="L199" s="80">
        <v>0</v>
      </c>
      <c r="M199" s="80">
        <v>0</v>
      </c>
      <c r="N199" s="75">
        <f t="shared" si="13"/>
        <v>0.00043</v>
      </c>
      <c r="O199" s="81">
        <f t="shared" si="14"/>
        <v>100.00043</v>
      </c>
      <c r="P199" s="77" t="s">
        <v>1248</v>
      </c>
    </row>
    <row r="200" spans="1:16" ht="22.5">
      <c r="A200" s="21">
        <v>197</v>
      </c>
      <c r="B200" s="34" t="s">
        <v>833</v>
      </c>
      <c r="C200" s="34" t="s">
        <v>562</v>
      </c>
      <c r="D200" s="34" t="s">
        <v>834</v>
      </c>
      <c r="E200" s="37" t="s">
        <v>304</v>
      </c>
      <c r="F200" s="52">
        <v>45061</v>
      </c>
      <c r="G200" s="14">
        <v>1000000</v>
      </c>
      <c r="H200" s="14">
        <f t="shared" si="12"/>
        <v>450000</v>
      </c>
      <c r="I200" s="14">
        <v>1450000</v>
      </c>
      <c r="J200" s="82">
        <v>75</v>
      </c>
      <c r="K200" s="82">
        <v>0</v>
      </c>
      <c r="L200" s="82">
        <v>5</v>
      </c>
      <c r="M200" s="82">
        <v>15</v>
      </c>
      <c r="N200" s="75">
        <f t="shared" si="13"/>
        <v>0.45061</v>
      </c>
      <c r="O200" s="76">
        <f t="shared" si="14"/>
        <v>95.45061</v>
      </c>
      <c r="P200" s="77" t="s">
        <v>1248</v>
      </c>
    </row>
    <row r="201" spans="1:16" ht="22.5">
      <c r="A201" s="21">
        <v>198</v>
      </c>
      <c r="B201" s="34" t="s">
        <v>870</v>
      </c>
      <c r="C201" s="34" t="s">
        <v>559</v>
      </c>
      <c r="D201" s="34" t="s">
        <v>656</v>
      </c>
      <c r="E201" s="13" t="s">
        <v>305</v>
      </c>
      <c r="F201" s="52">
        <v>40000</v>
      </c>
      <c r="G201" s="14">
        <v>8100000</v>
      </c>
      <c r="H201" s="14">
        <f t="shared" si="12"/>
        <v>1985440</v>
      </c>
      <c r="I201" s="14">
        <v>10085440</v>
      </c>
      <c r="J201" s="82">
        <v>75</v>
      </c>
      <c r="K201" s="82">
        <v>0</v>
      </c>
      <c r="L201" s="79">
        <v>20</v>
      </c>
      <c r="M201" s="82">
        <v>0</v>
      </c>
      <c r="N201" s="75">
        <f t="shared" si="13"/>
        <v>0.4</v>
      </c>
      <c r="O201" s="76">
        <f t="shared" si="14"/>
        <v>95.4</v>
      </c>
      <c r="P201" s="77" t="s">
        <v>1248</v>
      </c>
    </row>
    <row r="202" spans="1:16" ht="22.5">
      <c r="A202" s="21">
        <v>199</v>
      </c>
      <c r="B202" s="22" t="s">
        <v>189</v>
      </c>
      <c r="C202" s="22" t="s">
        <v>190</v>
      </c>
      <c r="D202" s="22" t="s">
        <v>637</v>
      </c>
      <c r="E202" s="23" t="s">
        <v>307</v>
      </c>
      <c r="F202" s="45">
        <v>27346</v>
      </c>
      <c r="G202" s="50">
        <v>1100000</v>
      </c>
      <c r="H202" s="18">
        <f t="shared" si="12"/>
        <v>482000</v>
      </c>
      <c r="I202" s="40">
        <v>1582000</v>
      </c>
      <c r="J202" s="78">
        <v>75</v>
      </c>
      <c r="K202" s="78">
        <v>0</v>
      </c>
      <c r="L202" s="78">
        <v>5</v>
      </c>
      <c r="M202" s="78">
        <v>15</v>
      </c>
      <c r="N202" s="75">
        <f t="shared" si="13"/>
        <v>0.27346</v>
      </c>
      <c r="O202" s="76">
        <f t="shared" si="14"/>
        <v>95.27346</v>
      </c>
      <c r="P202" s="77" t="s">
        <v>1248</v>
      </c>
    </row>
    <row r="203" spans="1:16" ht="22.5">
      <c r="A203" s="21">
        <v>200</v>
      </c>
      <c r="B203" s="22" t="s">
        <v>189</v>
      </c>
      <c r="C203" s="22" t="s">
        <v>190</v>
      </c>
      <c r="D203" s="22" t="s">
        <v>637</v>
      </c>
      <c r="E203" s="23" t="s">
        <v>306</v>
      </c>
      <c r="F203" s="45">
        <v>27346</v>
      </c>
      <c r="G203" s="50">
        <v>900000</v>
      </c>
      <c r="H203" s="18">
        <f t="shared" si="12"/>
        <v>405000</v>
      </c>
      <c r="I203" s="40">
        <v>1305000</v>
      </c>
      <c r="J203" s="78">
        <v>75</v>
      </c>
      <c r="K203" s="78">
        <v>0</v>
      </c>
      <c r="L203" s="78">
        <v>5</v>
      </c>
      <c r="M203" s="78">
        <v>15</v>
      </c>
      <c r="N203" s="75">
        <f t="shared" si="13"/>
        <v>0.27346</v>
      </c>
      <c r="O203" s="76">
        <f t="shared" si="14"/>
        <v>95.27346</v>
      </c>
      <c r="P203" s="77" t="s">
        <v>1248</v>
      </c>
    </row>
    <row r="204" spans="1:16" ht="22.5">
      <c r="A204" s="21">
        <v>201</v>
      </c>
      <c r="B204" s="34" t="s">
        <v>939</v>
      </c>
      <c r="C204" s="34" t="s">
        <v>934</v>
      </c>
      <c r="D204" s="34" t="s">
        <v>15</v>
      </c>
      <c r="E204" s="35" t="s">
        <v>308</v>
      </c>
      <c r="F204" s="47">
        <v>24062</v>
      </c>
      <c r="G204" s="38">
        <v>350000</v>
      </c>
      <c r="H204" s="14">
        <f t="shared" si="12"/>
        <v>157500</v>
      </c>
      <c r="I204" s="38">
        <v>507500</v>
      </c>
      <c r="J204" s="82">
        <v>45</v>
      </c>
      <c r="K204" s="82">
        <v>50</v>
      </c>
      <c r="L204" s="82">
        <v>0</v>
      </c>
      <c r="M204" s="82">
        <v>0</v>
      </c>
      <c r="N204" s="75">
        <f t="shared" si="13"/>
        <v>0.24062</v>
      </c>
      <c r="O204" s="76">
        <f t="shared" si="14"/>
        <v>95.24062</v>
      </c>
      <c r="P204" s="77" t="s">
        <v>1248</v>
      </c>
    </row>
    <row r="205" spans="1:16" ht="22.5">
      <c r="A205" s="21">
        <v>202</v>
      </c>
      <c r="B205" s="34" t="s">
        <v>14</v>
      </c>
      <c r="C205" s="53" t="s">
        <v>559</v>
      </c>
      <c r="D205" s="34" t="s">
        <v>914</v>
      </c>
      <c r="E205" s="35" t="s">
        <v>309</v>
      </c>
      <c r="F205" s="54">
        <v>22000</v>
      </c>
      <c r="G205" s="36">
        <v>214000</v>
      </c>
      <c r="H205" s="14">
        <f t="shared" si="12"/>
        <v>96300</v>
      </c>
      <c r="I205" s="36">
        <v>310300</v>
      </c>
      <c r="J205" s="83">
        <v>75</v>
      </c>
      <c r="K205" s="83">
        <v>0</v>
      </c>
      <c r="L205" s="83">
        <v>20</v>
      </c>
      <c r="M205" s="83">
        <v>0</v>
      </c>
      <c r="N205" s="75">
        <f t="shared" si="13"/>
        <v>0.22</v>
      </c>
      <c r="O205" s="76">
        <f t="shared" si="14"/>
        <v>95.22</v>
      </c>
      <c r="P205" s="77" t="s">
        <v>1248</v>
      </c>
    </row>
    <row r="206" spans="1:16" ht="33.75">
      <c r="A206" s="21">
        <v>203</v>
      </c>
      <c r="B206" s="34" t="s">
        <v>93</v>
      </c>
      <c r="C206" s="53" t="s">
        <v>565</v>
      </c>
      <c r="D206" s="34" t="s">
        <v>1186</v>
      </c>
      <c r="E206" s="35" t="s">
        <v>1187</v>
      </c>
      <c r="F206" s="117">
        <v>12500</v>
      </c>
      <c r="G206" s="36">
        <v>450000</v>
      </c>
      <c r="H206" s="14">
        <f t="shared" si="12"/>
        <v>202500</v>
      </c>
      <c r="I206" s="36">
        <v>652500</v>
      </c>
      <c r="J206" s="83">
        <v>75</v>
      </c>
      <c r="K206" s="83">
        <v>0</v>
      </c>
      <c r="L206" s="83">
        <v>20</v>
      </c>
      <c r="M206" s="118">
        <v>0</v>
      </c>
      <c r="N206" s="75">
        <f t="shared" si="13"/>
        <v>0.125</v>
      </c>
      <c r="O206" s="76">
        <f t="shared" si="14"/>
        <v>95.125</v>
      </c>
      <c r="P206" s="77" t="s">
        <v>974</v>
      </c>
    </row>
    <row r="207" spans="1:16" ht="33.75">
      <c r="A207" s="21">
        <v>204</v>
      </c>
      <c r="B207" s="34" t="s">
        <v>573</v>
      </c>
      <c r="C207" s="34" t="s">
        <v>558</v>
      </c>
      <c r="D207" s="34" t="s">
        <v>1188</v>
      </c>
      <c r="E207" s="13" t="s">
        <v>1189</v>
      </c>
      <c r="F207" s="52">
        <v>11484</v>
      </c>
      <c r="G207" s="14">
        <v>911511</v>
      </c>
      <c r="H207" s="14">
        <f t="shared" si="12"/>
        <v>410180</v>
      </c>
      <c r="I207" s="14">
        <v>1321691</v>
      </c>
      <c r="J207" s="82">
        <v>50</v>
      </c>
      <c r="K207" s="82">
        <v>0</v>
      </c>
      <c r="L207" s="79">
        <v>15</v>
      </c>
      <c r="M207" s="82">
        <v>30</v>
      </c>
      <c r="N207" s="75">
        <f t="shared" si="13"/>
        <v>0.11484</v>
      </c>
      <c r="O207" s="76">
        <f t="shared" si="14"/>
        <v>95.11484</v>
      </c>
      <c r="P207" s="77" t="s">
        <v>974</v>
      </c>
    </row>
    <row r="208" spans="1:16" ht="22.5">
      <c r="A208" s="21">
        <v>205</v>
      </c>
      <c r="B208" s="34" t="s">
        <v>573</v>
      </c>
      <c r="C208" s="34" t="s">
        <v>558</v>
      </c>
      <c r="D208" s="34" t="s">
        <v>141</v>
      </c>
      <c r="E208" s="13" t="s">
        <v>310</v>
      </c>
      <c r="F208" s="52">
        <v>11484</v>
      </c>
      <c r="G208" s="14">
        <v>3000000</v>
      </c>
      <c r="H208" s="14">
        <f t="shared" si="12"/>
        <v>1090000</v>
      </c>
      <c r="I208" s="14">
        <v>4090000</v>
      </c>
      <c r="J208" s="82">
        <v>50</v>
      </c>
      <c r="K208" s="82">
        <v>0</v>
      </c>
      <c r="L208" s="79">
        <v>15</v>
      </c>
      <c r="M208" s="82">
        <v>30</v>
      </c>
      <c r="N208" s="75">
        <f t="shared" si="13"/>
        <v>0.11484</v>
      </c>
      <c r="O208" s="76">
        <f t="shared" si="14"/>
        <v>95.11484</v>
      </c>
      <c r="P208" s="77" t="s">
        <v>1248</v>
      </c>
    </row>
    <row r="209" spans="1:16" ht="22.5">
      <c r="A209" s="21">
        <v>206</v>
      </c>
      <c r="B209" s="34" t="s">
        <v>952</v>
      </c>
      <c r="C209" s="34" t="s">
        <v>613</v>
      </c>
      <c r="D209" s="34" t="s">
        <v>953</v>
      </c>
      <c r="E209" s="13" t="s">
        <v>437</v>
      </c>
      <c r="F209" s="52">
        <v>6600</v>
      </c>
      <c r="G209" s="14">
        <v>680000</v>
      </c>
      <c r="H209" s="14">
        <f t="shared" si="12"/>
        <v>306000</v>
      </c>
      <c r="I209" s="14">
        <v>986000</v>
      </c>
      <c r="J209" s="82">
        <v>45</v>
      </c>
      <c r="K209" s="82">
        <v>0</v>
      </c>
      <c r="L209" s="79">
        <v>35</v>
      </c>
      <c r="M209" s="82">
        <v>15</v>
      </c>
      <c r="N209" s="75">
        <f t="shared" si="13"/>
        <v>0.066</v>
      </c>
      <c r="O209" s="76">
        <f t="shared" si="14"/>
        <v>95.066</v>
      </c>
      <c r="P209" s="77" t="s">
        <v>1248</v>
      </c>
    </row>
    <row r="210" spans="1:16" ht="33.75">
      <c r="A210" s="21">
        <v>207</v>
      </c>
      <c r="B210" s="34" t="s">
        <v>636</v>
      </c>
      <c r="C210" s="34" t="s">
        <v>934</v>
      </c>
      <c r="D210" s="34" t="s">
        <v>630</v>
      </c>
      <c r="E210" s="13" t="s">
        <v>311</v>
      </c>
      <c r="F210" s="52">
        <v>394079</v>
      </c>
      <c r="G210" s="14">
        <v>525000</v>
      </c>
      <c r="H210" s="14">
        <f t="shared" si="12"/>
        <v>236250</v>
      </c>
      <c r="I210" s="14">
        <v>761250</v>
      </c>
      <c r="J210" s="82">
        <v>75</v>
      </c>
      <c r="K210" s="82">
        <v>0</v>
      </c>
      <c r="L210" s="79">
        <v>0</v>
      </c>
      <c r="M210" s="82">
        <v>15</v>
      </c>
      <c r="N210" s="75">
        <f t="shared" si="13"/>
        <v>3.94079</v>
      </c>
      <c r="O210" s="76">
        <f t="shared" si="14"/>
        <v>93.94078999999999</v>
      </c>
      <c r="P210" s="77" t="s">
        <v>1248</v>
      </c>
    </row>
    <row r="211" spans="1:16" ht="22.5">
      <c r="A211" s="21">
        <v>208</v>
      </c>
      <c r="B211" s="34" t="s">
        <v>576</v>
      </c>
      <c r="C211" s="34" t="s">
        <v>555</v>
      </c>
      <c r="D211" s="34" t="s">
        <v>1190</v>
      </c>
      <c r="E211" s="35" t="s">
        <v>347</v>
      </c>
      <c r="F211" s="59">
        <v>272785</v>
      </c>
      <c r="G211" s="38">
        <v>3465000</v>
      </c>
      <c r="H211" s="14">
        <f t="shared" si="12"/>
        <v>1238800</v>
      </c>
      <c r="I211" s="38">
        <v>4703800</v>
      </c>
      <c r="J211" s="82">
        <v>75</v>
      </c>
      <c r="K211" s="82">
        <v>0</v>
      </c>
      <c r="L211" s="82">
        <v>15</v>
      </c>
      <c r="M211" s="82">
        <v>0</v>
      </c>
      <c r="N211" s="75">
        <f t="shared" si="13"/>
        <v>2.72785</v>
      </c>
      <c r="O211" s="76">
        <f t="shared" si="14"/>
        <v>92.72785</v>
      </c>
      <c r="P211" s="77" t="s">
        <v>974</v>
      </c>
    </row>
    <row r="212" spans="1:16" ht="22.5">
      <c r="A212" s="21">
        <v>209</v>
      </c>
      <c r="B212" s="34" t="s">
        <v>44</v>
      </c>
      <c r="C212" s="34" t="s">
        <v>562</v>
      </c>
      <c r="D212" s="12" t="s">
        <v>871</v>
      </c>
      <c r="E212" s="13" t="s">
        <v>314</v>
      </c>
      <c r="F212" s="52">
        <v>35928</v>
      </c>
      <c r="G212" s="14">
        <v>350000</v>
      </c>
      <c r="H212" s="14">
        <f t="shared" si="12"/>
        <v>157500</v>
      </c>
      <c r="I212" s="14">
        <v>507500</v>
      </c>
      <c r="J212" s="82">
        <v>75</v>
      </c>
      <c r="K212" s="82">
        <v>0</v>
      </c>
      <c r="L212" s="79">
        <v>0</v>
      </c>
      <c r="M212" s="82">
        <v>15</v>
      </c>
      <c r="N212" s="75">
        <f t="shared" si="13"/>
        <v>0.35928</v>
      </c>
      <c r="O212" s="76">
        <f t="shared" si="14"/>
        <v>90.35928</v>
      </c>
      <c r="P212" s="77" t="s">
        <v>1248</v>
      </c>
    </row>
    <row r="213" spans="1:16" ht="22.5">
      <c r="A213" s="21">
        <v>210</v>
      </c>
      <c r="B213" s="34" t="s">
        <v>44</v>
      </c>
      <c r="C213" s="34" t="s">
        <v>562</v>
      </c>
      <c r="D213" s="12" t="s">
        <v>872</v>
      </c>
      <c r="E213" s="13" t="s">
        <v>313</v>
      </c>
      <c r="F213" s="52">
        <v>35928</v>
      </c>
      <c r="G213" s="14">
        <v>525000</v>
      </c>
      <c r="H213" s="14">
        <f t="shared" si="12"/>
        <v>236250</v>
      </c>
      <c r="I213" s="14">
        <v>761250</v>
      </c>
      <c r="J213" s="82">
        <v>75</v>
      </c>
      <c r="K213" s="82">
        <v>0</v>
      </c>
      <c r="L213" s="79">
        <v>0</v>
      </c>
      <c r="M213" s="82">
        <v>15</v>
      </c>
      <c r="N213" s="75">
        <f t="shared" si="13"/>
        <v>0.35928</v>
      </c>
      <c r="O213" s="76">
        <f t="shared" si="14"/>
        <v>90.35928</v>
      </c>
      <c r="P213" s="77" t="s">
        <v>1248</v>
      </c>
    </row>
    <row r="214" spans="1:16" ht="22.5">
      <c r="A214" s="21">
        <v>211</v>
      </c>
      <c r="B214" s="34" t="s">
        <v>43</v>
      </c>
      <c r="C214" s="34" t="s">
        <v>935</v>
      </c>
      <c r="D214" s="34" t="s">
        <v>1191</v>
      </c>
      <c r="E214" s="13" t="s">
        <v>1192</v>
      </c>
      <c r="F214" s="52">
        <v>33000</v>
      </c>
      <c r="G214" s="14">
        <v>1543500</v>
      </c>
      <c r="H214" s="14">
        <f t="shared" si="12"/>
        <v>623920</v>
      </c>
      <c r="I214" s="14">
        <v>2167420</v>
      </c>
      <c r="J214" s="82">
        <v>45</v>
      </c>
      <c r="K214" s="82">
        <v>0</v>
      </c>
      <c r="L214" s="79">
        <v>15</v>
      </c>
      <c r="M214" s="82">
        <v>30</v>
      </c>
      <c r="N214" s="75">
        <f t="shared" si="13"/>
        <v>0.33</v>
      </c>
      <c r="O214" s="76">
        <f t="shared" si="14"/>
        <v>90.33</v>
      </c>
      <c r="P214" s="77" t="s">
        <v>974</v>
      </c>
    </row>
    <row r="215" spans="1:16" ht="33.75">
      <c r="A215" s="21">
        <v>212</v>
      </c>
      <c r="B215" s="34" t="s">
        <v>24</v>
      </c>
      <c r="C215" s="34" t="s">
        <v>934</v>
      </c>
      <c r="D215" s="34" t="s">
        <v>887</v>
      </c>
      <c r="E215" s="13" t="s">
        <v>315</v>
      </c>
      <c r="F215" s="52">
        <v>29780</v>
      </c>
      <c r="G215" s="14">
        <v>2050000</v>
      </c>
      <c r="H215" s="14">
        <f t="shared" si="12"/>
        <v>786000</v>
      </c>
      <c r="I215" s="14">
        <v>2836000</v>
      </c>
      <c r="J215" s="82">
        <v>60</v>
      </c>
      <c r="K215" s="82">
        <v>0</v>
      </c>
      <c r="L215" s="82">
        <v>0</v>
      </c>
      <c r="M215" s="82">
        <v>30</v>
      </c>
      <c r="N215" s="75">
        <f t="shared" si="13"/>
        <v>0.2978</v>
      </c>
      <c r="O215" s="76">
        <f t="shared" si="14"/>
        <v>90.2978</v>
      </c>
      <c r="P215" s="77" t="s">
        <v>1248</v>
      </c>
    </row>
    <row r="216" spans="1:16" ht="33.75">
      <c r="A216" s="21">
        <v>213</v>
      </c>
      <c r="B216" s="12" t="s">
        <v>835</v>
      </c>
      <c r="C216" s="53" t="s">
        <v>934</v>
      </c>
      <c r="D216" s="34" t="s">
        <v>657</v>
      </c>
      <c r="E216" s="35" t="s">
        <v>316</v>
      </c>
      <c r="F216" s="54">
        <v>19800</v>
      </c>
      <c r="G216" s="36">
        <v>1950000</v>
      </c>
      <c r="H216" s="14">
        <f t="shared" si="12"/>
        <v>511000</v>
      </c>
      <c r="I216" s="36">
        <v>2461000</v>
      </c>
      <c r="J216" s="83">
        <v>75</v>
      </c>
      <c r="K216" s="83">
        <v>0</v>
      </c>
      <c r="L216" s="83">
        <v>0</v>
      </c>
      <c r="M216" s="83">
        <v>15</v>
      </c>
      <c r="N216" s="75">
        <f t="shared" si="13"/>
        <v>0.198</v>
      </c>
      <c r="O216" s="76">
        <f t="shared" si="14"/>
        <v>90.198</v>
      </c>
      <c r="P216" s="77" t="s">
        <v>1248</v>
      </c>
    </row>
    <row r="217" spans="1:16" ht="22.5">
      <c r="A217" s="21">
        <v>214</v>
      </c>
      <c r="B217" s="73" t="s">
        <v>832</v>
      </c>
      <c r="C217" s="51" t="s">
        <v>613</v>
      </c>
      <c r="D217" s="12" t="s">
        <v>1193</v>
      </c>
      <c r="E217" s="13" t="s">
        <v>1194</v>
      </c>
      <c r="F217" s="47">
        <v>17892</v>
      </c>
      <c r="G217" s="29">
        <v>1500000</v>
      </c>
      <c r="H217" s="30">
        <f>+I217-G217</f>
        <v>610000</v>
      </c>
      <c r="I217" s="31">
        <v>2110000</v>
      </c>
      <c r="J217" s="82">
        <v>75</v>
      </c>
      <c r="K217" s="82">
        <v>0</v>
      </c>
      <c r="L217" s="82">
        <v>0</v>
      </c>
      <c r="M217" s="82">
        <v>15</v>
      </c>
      <c r="N217" s="75">
        <f t="shared" si="13"/>
        <v>0.17892</v>
      </c>
      <c r="O217" s="76">
        <f t="shared" si="14"/>
        <v>90.17892</v>
      </c>
      <c r="P217" s="77" t="s">
        <v>974</v>
      </c>
    </row>
    <row r="218" spans="1:16" ht="33.75">
      <c r="A218" s="21">
        <v>215</v>
      </c>
      <c r="B218" s="34" t="s">
        <v>557</v>
      </c>
      <c r="C218" s="53" t="s">
        <v>558</v>
      </c>
      <c r="D218" s="34" t="s">
        <v>942</v>
      </c>
      <c r="E218" s="35" t="s">
        <v>317</v>
      </c>
      <c r="F218" s="54">
        <v>13121</v>
      </c>
      <c r="G218" s="36">
        <v>200000</v>
      </c>
      <c r="H218" s="30">
        <f aca="true" t="shared" si="15" ref="H218:H266">I218-G218</f>
        <v>90000</v>
      </c>
      <c r="I218" s="36">
        <v>290000</v>
      </c>
      <c r="J218" s="83">
        <v>75</v>
      </c>
      <c r="K218" s="83">
        <v>0</v>
      </c>
      <c r="L218" s="83">
        <v>15</v>
      </c>
      <c r="M218" s="83">
        <v>0</v>
      </c>
      <c r="N218" s="75">
        <f t="shared" si="13"/>
        <v>0.13121</v>
      </c>
      <c r="O218" s="76">
        <f t="shared" si="14"/>
        <v>90.13121</v>
      </c>
      <c r="P218" s="77" t="s">
        <v>1248</v>
      </c>
    </row>
    <row r="219" spans="1:16" ht="45">
      <c r="A219" s="21">
        <v>216</v>
      </c>
      <c r="B219" s="34" t="s">
        <v>877</v>
      </c>
      <c r="C219" s="53" t="s">
        <v>555</v>
      </c>
      <c r="D219" s="34" t="s">
        <v>836</v>
      </c>
      <c r="E219" s="35" t="s">
        <v>67</v>
      </c>
      <c r="F219" s="54">
        <v>7052</v>
      </c>
      <c r="G219" s="36">
        <v>1000000</v>
      </c>
      <c r="H219" s="30">
        <f t="shared" si="15"/>
        <v>450000</v>
      </c>
      <c r="I219" s="36">
        <v>1450000</v>
      </c>
      <c r="J219" s="83">
        <v>75</v>
      </c>
      <c r="K219" s="83">
        <v>0</v>
      </c>
      <c r="L219" s="83">
        <v>15</v>
      </c>
      <c r="M219" s="83">
        <v>0</v>
      </c>
      <c r="N219" s="75">
        <f t="shared" si="13"/>
        <v>0.07052</v>
      </c>
      <c r="O219" s="81">
        <f t="shared" si="14"/>
        <v>90.07052</v>
      </c>
      <c r="P219" s="77" t="s">
        <v>1248</v>
      </c>
    </row>
    <row r="220" spans="1:16" ht="33.75">
      <c r="A220" s="21">
        <v>217</v>
      </c>
      <c r="B220" s="12" t="s">
        <v>96</v>
      </c>
      <c r="C220" s="12" t="s">
        <v>17</v>
      </c>
      <c r="D220" s="12" t="s">
        <v>658</v>
      </c>
      <c r="E220" s="13" t="s">
        <v>322</v>
      </c>
      <c r="F220" s="47">
        <v>3289</v>
      </c>
      <c r="G220" s="14">
        <v>228450</v>
      </c>
      <c r="H220" s="14">
        <f t="shared" si="15"/>
        <v>99134</v>
      </c>
      <c r="I220" s="33">
        <v>327584</v>
      </c>
      <c r="J220" s="79">
        <v>75</v>
      </c>
      <c r="K220" s="79">
        <v>0</v>
      </c>
      <c r="L220" s="79">
        <v>0</v>
      </c>
      <c r="M220" s="79">
        <v>15</v>
      </c>
      <c r="N220" s="75">
        <f t="shared" si="13"/>
        <v>0.03289</v>
      </c>
      <c r="O220" s="76">
        <f t="shared" si="14"/>
        <v>90.03289</v>
      </c>
      <c r="P220" s="77" t="s">
        <v>1248</v>
      </c>
    </row>
    <row r="221" spans="1:16" ht="45">
      <c r="A221" s="21">
        <v>218</v>
      </c>
      <c r="B221" s="12" t="s">
        <v>659</v>
      </c>
      <c r="C221" s="12" t="s">
        <v>144</v>
      </c>
      <c r="D221" s="12" t="s">
        <v>323</v>
      </c>
      <c r="E221" s="13" t="s">
        <v>324</v>
      </c>
      <c r="F221" s="47">
        <v>2500</v>
      </c>
      <c r="G221" s="32">
        <v>1547470</v>
      </c>
      <c r="H221" s="14">
        <f t="shared" si="15"/>
        <v>755427</v>
      </c>
      <c r="I221" s="33">
        <v>2302897</v>
      </c>
      <c r="J221" s="79">
        <v>60</v>
      </c>
      <c r="K221" s="79">
        <v>0</v>
      </c>
      <c r="L221" s="79">
        <v>0</v>
      </c>
      <c r="M221" s="79">
        <v>30</v>
      </c>
      <c r="N221" s="75">
        <f t="shared" si="13"/>
        <v>0.025</v>
      </c>
      <c r="O221" s="76">
        <f t="shared" si="14"/>
        <v>90.025</v>
      </c>
      <c r="P221" s="77" t="s">
        <v>1248</v>
      </c>
    </row>
    <row r="222" spans="1:16" ht="22.5">
      <c r="A222" s="21">
        <v>219</v>
      </c>
      <c r="B222" s="12" t="s">
        <v>848</v>
      </c>
      <c r="C222" s="12" t="s">
        <v>558</v>
      </c>
      <c r="D222" s="12" t="s">
        <v>63</v>
      </c>
      <c r="E222" s="13" t="s">
        <v>325</v>
      </c>
      <c r="F222" s="47">
        <v>2300</v>
      </c>
      <c r="G222" s="33">
        <v>429000</v>
      </c>
      <c r="H222" s="14">
        <f t="shared" si="15"/>
        <v>193050</v>
      </c>
      <c r="I222" s="33">
        <v>622050</v>
      </c>
      <c r="J222" s="79">
        <v>60</v>
      </c>
      <c r="K222" s="79">
        <v>0</v>
      </c>
      <c r="L222" s="79">
        <v>0</v>
      </c>
      <c r="M222" s="79">
        <v>30</v>
      </c>
      <c r="N222" s="75">
        <f t="shared" si="13"/>
        <v>0.023</v>
      </c>
      <c r="O222" s="76">
        <f t="shared" si="14"/>
        <v>90.023</v>
      </c>
      <c r="P222" s="77" t="s">
        <v>1248</v>
      </c>
    </row>
    <row r="223" spans="1:16" ht="33.75">
      <c r="A223" s="21">
        <v>220</v>
      </c>
      <c r="B223" s="34" t="s">
        <v>1001</v>
      </c>
      <c r="C223" s="34" t="s">
        <v>565</v>
      </c>
      <c r="D223" s="34" t="s">
        <v>1030</v>
      </c>
      <c r="E223" s="13" t="s">
        <v>1031</v>
      </c>
      <c r="F223" s="52">
        <v>280</v>
      </c>
      <c r="G223" s="108">
        <v>55000</v>
      </c>
      <c r="H223" s="108">
        <f t="shared" si="15"/>
        <v>16840</v>
      </c>
      <c r="I223" s="108">
        <v>71840</v>
      </c>
      <c r="J223" s="82">
        <v>75</v>
      </c>
      <c r="K223" s="82">
        <v>0</v>
      </c>
      <c r="L223" s="79">
        <v>15</v>
      </c>
      <c r="M223" s="82">
        <v>0</v>
      </c>
      <c r="N223" s="75">
        <f t="shared" si="13"/>
        <v>0.0028</v>
      </c>
      <c r="O223" s="76">
        <f t="shared" si="14"/>
        <v>90.0028</v>
      </c>
      <c r="P223" s="77" t="s">
        <v>1248</v>
      </c>
    </row>
    <row r="224" spans="1:16" ht="33.75">
      <c r="A224" s="21">
        <v>221</v>
      </c>
      <c r="B224" s="34" t="s">
        <v>231</v>
      </c>
      <c r="C224" s="34" t="s">
        <v>565</v>
      </c>
      <c r="D224" s="34" t="s">
        <v>213</v>
      </c>
      <c r="E224" s="37" t="s">
        <v>414</v>
      </c>
      <c r="F224" s="52">
        <v>26818</v>
      </c>
      <c r="G224" s="14">
        <v>487224</v>
      </c>
      <c r="H224" s="14">
        <f t="shared" si="15"/>
        <v>218978</v>
      </c>
      <c r="I224" s="14">
        <v>706202</v>
      </c>
      <c r="J224" s="82">
        <v>1</v>
      </c>
      <c r="K224" s="82">
        <v>50</v>
      </c>
      <c r="L224" s="82">
        <v>20</v>
      </c>
      <c r="M224" s="82">
        <v>15</v>
      </c>
      <c r="N224" s="75">
        <f t="shared" si="13"/>
        <v>0.26818</v>
      </c>
      <c r="O224" s="76">
        <f t="shared" si="14"/>
        <v>86.26818</v>
      </c>
      <c r="P224" s="77" t="s">
        <v>1248</v>
      </c>
    </row>
    <row r="225" spans="1:16" ht="22.5">
      <c r="A225" s="21">
        <v>222</v>
      </c>
      <c r="B225" s="34" t="s">
        <v>186</v>
      </c>
      <c r="C225" s="12" t="s">
        <v>613</v>
      </c>
      <c r="D225" s="12" t="s">
        <v>25</v>
      </c>
      <c r="E225" s="13" t="s">
        <v>337</v>
      </c>
      <c r="F225" s="47">
        <v>88088</v>
      </c>
      <c r="G225" s="33">
        <v>2100000</v>
      </c>
      <c r="H225" s="14">
        <f t="shared" si="15"/>
        <v>802000</v>
      </c>
      <c r="I225" s="32">
        <v>2902000</v>
      </c>
      <c r="J225" s="79">
        <v>50</v>
      </c>
      <c r="K225" s="79">
        <v>0</v>
      </c>
      <c r="L225" s="83">
        <v>20</v>
      </c>
      <c r="M225" s="79">
        <v>15</v>
      </c>
      <c r="N225" s="75">
        <f t="shared" si="13"/>
        <v>0.88088</v>
      </c>
      <c r="O225" s="76">
        <f t="shared" si="14"/>
        <v>85.88088</v>
      </c>
      <c r="P225" s="77" t="s">
        <v>1248</v>
      </c>
    </row>
    <row r="226" spans="1:16" ht="67.5">
      <c r="A226" s="21">
        <v>223</v>
      </c>
      <c r="B226" s="34" t="s">
        <v>853</v>
      </c>
      <c r="C226" s="34" t="s">
        <v>565</v>
      </c>
      <c r="D226" s="34" t="s">
        <v>838</v>
      </c>
      <c r="E226" s="13" t="s">
        <v>333</v>
      </c>
      <c r="F226" s="52">
        <v>134108</v>
      </c>
      <c r="G226" s="14">
        <v>2300000</v>
      </c>
      <c r="H226" s="14">
        <f t="shared" si="15"/>
        <v>800000</v>
      </c>
      <c r="I226" s="14">
        <v>3100000</v>
      </c>
      <c r="J226" s="82">
        <v>45</v>
      </c>
      <c r="K226" s="82">
        <v>0</v>
      </c>
      <c r="L226" s="79">
        <v>20</v>
      </c>
      <c r="M226" s="82">
        <v>15</v>
      </c>
      <c r="N226" s="75">
        <f t="shared" si="13"/>
        <v>1.34108</v>
      </c>
      <c r="O226" s="76">
        <f t="shared" si="14"/>
        <v>81.34108</v>
      </c>
      <c r="P226" s="77" t="s">
        <v>1248</v>
      </c>
    </row>
    <row r="227" spans="1:16" ht="45">
      <c r="A227" s="21">
        <v>224</v>
      </c>
      <c r="B227" s="34" t="s">
        <v>853</v>
      </c>
      <c r="C227" s="34" t="s">
        <v>565</v>
      </c>
      <c r="D227" s="34" t="s">
        <v>839</v>
      </c>
      <c r="E227" s="13" t="s">
        <v>332</v>
      </c>
      <c r="F227" s="52">
        <v>134108</v>
      </c>
      <c r="G227" s="14">
        <v>450000</v>
      </c>
      <c r="H227" s="14">
        <f t="shared" si="15"/>
        <v>160980</v>
      </c>
      <c r="I227" s="14">
        <v>610980</v>
      </c>
      <c r="J227" s="82">
        <v>45</v>
      </c>
      <c r="K227" s="82">
        <v>0</v>
      </c>
      <c r="L227" s="79">
        <v>20</v>
      </c>
      <c r="M227" s="82">
        <v>15</v>
      </c>
      <c r="N227" s="75">
        <f t="shared" si="13"/>
        <v>1.34108</v>
      </c>
      <c r="O227" s="76">
        <f t="shared" si="14"/>
        <v>81.34108</v>
      </c>
      <c r="P227" s="77" t="s">
        <v>1248</v>
      </c>
    </row>
    <row r="228" spans="1:16" ht="45">
      <c r="A228" s="21">
        <v>225</v>
      </c>
      <c r="B228" s="34" t="s">
        <v>925</v>
      </c>
      <c r="C228" s="34" t="s">
        <v>847</v>
      </c>
      <c r="D228" s="34" t="s">
        <v>1032</v>
      </c>
      <c r="E228" s="35" t="s">
        <v>1033</v>
      </c>
      <c r="F228" s="54">
        <v>12275</v>
      </c>
      <c r="G228" s="14">
        <v>540000</v>
      </c>
      <c r="H228" s="14">
        <f t="shared" si="15"/>
        <v>243000</v>
      </c>
      <c r="I228" s="14">
        <v>783000</v>
      </c>
      <c r="J228" s="82">
        <v>1</v>
      </c>
      <c r="K228" s="79">
        <v>50</v>
      </c>
      <c r="L228" s="82">
        <v>15</v>
      </c>
      <c r="M228" s="82">
        <v>15</v>
      </c>
      <c r="N228" s="75">
        <f t="shared" si="13"/>
        <v>0.12275</v>
      </c>
      <c r="O228" s="76">
        <f t="shared" si="14"/>
        <v>81.12275</v>
      </c>
      <c r="P228" s="77" t="s">
        <v>1249</v>
      </c>
    </row>
    <row r="229" spans="1:16" ht="22.5">
      <c r="A229" s="21">
        <v>226</v>
      </c>
      <c r="B229" s="12" t="s">
        <v>955</v>
      </c>
      <c r="C229" s="51" t="s">
        <v>190</v>
      </c>
      <c r="D229" s="12" t="s">
        <v>897</v>
      </c>
      <c r="E229" s="13" t="s">
        <v>336</v>
      </c>
      <c r="F229" s="47">
        <v>609325</v>
      </c>
      <c r="G229" s="29">
        <v>175000</v>
      </c>
      <c r="H229" s="30">
        <f t="shared" si="15"/>
        <v>78750</v>
      </c>
      <c r="I229" s="31">
        <v>253750</v>
      </c>
      <c r="J229" s="80">
        <v>75</v>
      </c>
      <c r="K229" s="80">
        <v>0</v>
      </c>
      <c r="L229" s="80">
        <v>0</v>
      </c>
      <c r="M229" s="80">
        <v>0</v>
      </c>
      <c r="N229" s="75">
        <f t="shared" si="13"/>
        <v>6.09325</v>
      </c>
      <c r="O229" s="81">
        <f t="shared" si="14"/>
        <v>81.09325</v>
      </c>
      <c r="P229" s="77" t="s">
        <v>1248</v>
      </c>
    </row>
    <row r="230" spans="1:16" ht="45">
      <c r="A230" s="21">
        <v>227</v>
      </c>
      <c r="B230" s="34" t="s">
        <v>841</v>
      </c>
      <c r="C230" s="34" t="s">
        <v>565</v>
      </c>
      <c r="D230" s="34" t="s">
        <v>842</v>
      </c>
      <c r="E230" s="13" t="s">
        <v>335</v>
      </c>
      <c r="F230" s="52">
        <v>8130</v>
      </c>
      <c r="G230" s="14">
        <v>7500000</v>
      </c>
      <c r="H230" s="30">
        <f t="shared" si="15"/>
        <v>3319165</v>
      </c>
      <c r="I230" s="14">
        <v>10819165</v>
      </c>
      <c r="J230" s="82">
        <v>1</v>
      </c>
      <c r="K230" s="82">
        <v>0</v>
      </c>
      <c r="L230" s="82">
        <v>0</v>
      </c>
      <c r="M230" s="82">
        <v>80</v>
      </c>
      <c r="N230" s="75">
        <f t="shared" si="13"/>
        <v>0.0813</v>
      </c>
      <c r="O230" s="76">
        <f t="shared" si="14"/>
        <v>81.0813</v>
      </c>
      <c r="P230" s="77" t="s">
        <v>1248</v>
      </c>
    </row>
    <row r="231" spans="1:16" ht="56.25">
      <c r="A231" s="21">
        <v>228</v>
      </c>
      <c r="B231" s="34" t="s">
        <v>547</v>
      </c>
      <c r="C231" s="34" t="s">
        <v>565</v>
      </c>
      <c r="D231" s="34" t="s">
        <v>840</v>
      </c>
      <c r="E231" s="13" t="s">
        <v>334</v>
      </c>
      <c r="F231" s="52">
        <v>8130</v>
      </c>
      <c r="G231" s="14">
        <v>5226820</v>
      </c>
      <c r="H231" s="30">
        <f t="shared" si="15"/>
        <v>1425364</v>
      </c>
      <c r="I231" s="14">
        <v>6652184</v>
      </c>
      <c r="J231" s="82">
        <v>1</v>
      </c>
      <c r="K231" s="82">
        <v>0</v>
      </c>
      <c r="L231" s="82">
        <v>0</v>
      </c>
      <c r="M231" s="82">
        <v>80</v>
      </c>
      <c r="N231" s="75">
        <f t="shared" si="13"/>
        <v>0.0813</v>
      </c>
      <c r="O231" s="76">
        <f t="shared" si="14"/>
        <v>81.0813</v>
      </c>
      <c r="P231" s="77" t="s">
        <v>1248</v>
      </c>
    </row>
    <row r="232" spans="1:16" ht="45">
      <c r="A232" s="21">
        <v>229</v>
      </c>
      <c r="B232" s="34" t="s">
        <v>1195</v>
      </c>
      <c r="C232" s="34" t="s">
        <v>935</v>
      </c>
      <c r="D232" s="34" t="s">
        <v>1196</v>
      </c>
      <c r="E232" s="13" t="s">
        <v>1197</v>
      </c>
      <c r="F232" s="52">
        <v>300</v>
      </c>
      <c r="G232" s="14">
        <v>759000</v>
      </c>
      <c r="H232" s="14">
        <f t="shared" si="15"/>
        <v>341550</v>
      </c>
      <c r="I232" s="14">
        <v>1100550</v>
      </c>
      <c r="J232" s="82">
        <v>1</v>
      </c>
      <c r="K232" s="82">
        <v>0</v>
      </c>
      <c r="L232" s="79">
        <v>0</v>
      </c>
      <c r="M232" s="82">
        <v>80</v>
      </c>
      <c r="N232" s="75">
        <f t="shared" si="13"/>
        <v>0.003</v>
      </c>
      <c r="O232" s="76">
        <f t="shared" si="14"/>
        <v>81.003</v>
      </c>
      <c r="P232" s="77" t="s">
        <v>974</v>
      </c>
    </row>
    <row r="233" spans="1:16" ht="33.75">
      <c r="A233" s="21">
        <v>230</v>
      </c>
      <c r="B233" s="22" t="s">
        <v>189</v>
      </c>
      <c r="C233" s="22" t="s">
        <v>190</v>
      </c>
      <c r="D233" s="22" t="s">
        <v>79</v>
      </c>
      <c r="E233" s="23" t="s">
        <v>340</v>
      </c>
      <c r="F233" s="45">
        <v>27346</v>
      </c>
      <c r="G233" s="50">
        <v>750000</v>
      </c>
      <c r="H233" s="18">
        <f t="shared" si="15"/>
        <v>337500</v>
      </c>
      <c r="I233" s="40">
        <v>1087500</v>
      </c>
      <c r="J233" s="78">
        <v>60</v>
      </c>
      <c r="K233" s="78">
        <v>0</v>
      </c>
      <c r="L233" s="78">
        <v>5</v>
      </c>
      <c r="M233" s="78">
        <v>15</v>
      </c>
      <c r="N233" s="75">
        <f t="shared" si="13"/>
        <v>0.27346</v>
      </c>
      <c r="O233" s="76">
        <f t="shared" si="14"/>
        <v>80.27346</v>
      </c>
      <c r="P233" s="77" t="s">
        <v>1248</v>
      </c>
    </row>
    <row r="234" spans="1:16" ht="12.75">
      <c r="A234" s="21">
        <v>231</v>
      </c>
      <c r="B234" s="12" t="s">
        <v>209</v>
      </c>
      <c r="C234" s="12" t="s">
        <v>558</v>
      </c>
      <c r="D234" s="12" t="s">
        <v>76</v>
      </c>
      <c r="E234" s="13" t="s">
        <v>339</v>
      </c>
      <c r="F234" s="47">
        <v>26564</v>
      </c>
      <c r="G234" s="33">
        <v>228600</v>
      </c>
      <c r="H234" s="14">
        <f t="shared" si="15"/>
        <v>102870</v>
      </c>
      <c r="I234" s="33">
        <v>331470</v>
      </c>
      <c r="J234" s="79">
        <v>15</v>
      </c>
      <c r="K234" s="79">
        <v>50</v>
      </c>
      <c r="L234" s="79">
        <v>15</v>
      </c>
      <c r="M234" s="79">
        <v>0</v>
      </c>
      <c r="N234" s="75">
        <f t="shared" si="13"/>
        <v>0.26564</v>
      </c>
      <c r="O234" s="76">
        <f t="shared" si="14"/>
        <v>80.26564</v>
      </c>
      <c r="P234" s="77" t="s">
        <v>1248</v>
      </c>
    </row>
    <row r="235" spans="1:16" ht="33.75">
      <c r="A235" s="21">
        <v>232</v>
      </c>
      <c r="B235" s="12" t="s">
        <v>209</v>
      </c>
      <c r="C235" s="12" t="s">
        <v>558</v>
      </c>
      <c r="D235" s="12" t="s">
        <v>77</v>
      </c>
      <c r="E235" s="13" t="s">
        <v>338</v>
      </c>
      <c r="F235" s="47">
        <v>26564</v>
      </c>
      <c r="G235" s="33">
        <v>1791000</v>
      </c>
      <c r="H235" s="14">
        <f t="shared" si="15"/>
        <v>703120</v>
      </c>
      <c r="I235" s="33">
        <v>2494120</v>
      </c>
      <c r="J235" s="79">
        <v>15</v>
      </c>
      <c r="K235" s="79">
        <v>50</v>
      </c>
      <c r="L235" s="79">
        <v>15</v>
      </c>
      <c r="M235" s="79">
        <v>0</v>
      </c>
      <c r="N235" s="75">
        <f t="shared" si="13"/>
        <v>0.26564</v>
      </c>
      <c r="O235" s="76">
        <f t="shared" si="14"/>
        <v>80.26564</v>
      </c>
      <c r="P235" s="77" t="s">
        <v>1248</v>
      </c>
    </row>
    <row r="236" spans="1:16" ht="22.5">
      <c r="A236" s="21">
        <v>233</v>
      </c>
      <c r="B236" s="34" t="s">
        <v>939</v>
      </c>
      <c r="C236" s="34" t="s">
        <v>934</v>
      </c>
      <c r="D236" s="34" t="s">
        <v>843</v>
      </c>
      <c r="E236" s="35" t="s">
        <v>341</v>
      </c>
      <c r="F236" s="47">
        <v>24062</v>
      </c>
      <c r="G236" s="38">
        <v>1300000</v>
      </c>
      <c r="H236" s="14">
        <f t="shared" si="15"/>
        <v>546000</v>
      </c>
      <c r="I236" s="38">
        <v>1846000</v>
      </c>
      <c r="J236" s="82">
        <v>30</v>
      </c>
      <c r="K236" s="82">
        <v>50</v>
      </c>
      <c r="L236" s="82">
        <v>0</v>
      </c>
      <c r="M236" s="82">
        <v>0</v>
      </c>
      <c r="N236" s="75">
        <f t="shared" si="13"/>
        <v>0.24062</v>
      </c>
      <c r="O236" s="76">
        <f t="shared" si="14"/>
        <v>80.24062</v>
      </c>
      <c r="P236" s="77" t="s">
        <v>1248</v>
      </c>
    </row>
    <row r="237" spans="1:16" ht="22.5">
      <c r="A237" s="21">
        <v>234</v>
      </c>
      <c r="B237" s="12" t="s">
        <v>653</v>
      </c>
      <c r="C237" s="51" t="s">
        <v>620</v>
      </c>
      <c r="D237" s="12" t="s">
        <v>921</v>
      </c>
      <c r="E237" s="13" t="s">
        <v>343</v>
      </c>
      <c r="F237" s="47">
        <v>289553</v>
      </c>
      <c r="G237" s="31">
        <v>5400000</v>
      </c>
      <c r="H237" s="30">
        <f t="shared" si="15"/>
        <v>1596650</v>
      </c>
      <c r="I237" s="31">
        <v>6996650</v>
      </c>
      <c r="J237" s="80">
        <v>75</v>
      </c>
      <c r="K237" s="80">
        <v>0</v>
      </c>
      <c r="L237" s="80">
        <v>0</v>
      </c>
      <c r="M237" s="80">
        <v>0</v>
      </c>
      <c r="N237" s="75">
        <f t="shared" si="13"/>
        <v>2.89553</v>
      </c>
      <c r="O237" s="81">
        <f t="shared" si="14"/>
        <v>77.89553</v>
      </c>
      <c r="P237" s="77" t="s">
        <v>1248</v>
      </c>
    </row>
    <row r="238" spans="1:16" ht="22.5">
      <c r="A238" s="21">
        <v>235</v>
      </c>
      <c r="B238" s="12" t="s">
        <v>653</v>
      </c>
      <c r="C238" s="51" t="s">
        <v>620</v>
      </c>
      <c r="D238" s="12" t="s">
        <v>922</v>
      </c>
      <c r="E238" s="13" t="s">
        <v>342</v>
      </c>
      <c r="F238" s="47">
        <v>289553</v>
      </c>
      <c r="G238" s="31">
        <v>1391309</v>
      </c>
      <c r="H238" s="30">
        <f t="shared" si="15"/>
        <v>531556</v>
      </c>
      <c r="I238" s="31">
        <v>1922865</v>
      </c>
      <c r="J238" s="80">
        <v>75</v>
      </c>
      <c r="K238" s="80">
        <v>0</v>
      </c>
      <c r="L238" s="80">
        <v>0</v>
      </c>
      <c r="M238" s="80">
        <v>0</v>
      </c>
      <c r="N238" s="75">
        <f t="shared" si="13"/>
        <v>2.89553</v>
      </c>
      <c r="O238" s="81">
        <f t="shared" si="14"/>
        <v>77.89553</v>
      </c>
      <c r="P238" s="77" t="s">
        <v>1248</v>
      </c>
    </row>
    <row r="239" spans="1:16" ht="67.5">
      <c r="A239" s="21">
        <v>236</v>
      </c>
      <c r="B239" s="34" t="s">
        <v>576</v>
      </c>
      <c r="C239" s="34" t="s">
        <v>555</v>
      </c>
      <c r="D239" s="34" t="s">
        <v>876</v>
      </c>
      <c r="E239" s="35" t="s">
        <v>351</v>
      </c>
      <c r="F239" s="59">
        <v>272785</v>
      </c>
      <c r="G239" s="38">
        <v>23200000</v>
      </c>
      <c r="H239" s="14">
        <f t="shared" si="15"/>
        <v>6762000</v>
      </c>
      <c r="I239" s="38">
        <v>29962000</v>
      </c>
      <c r="J239" s="82">
        <v>75</v>
      </c>
      <c r="K239" s="82">
        <v>0</v>
      </c>
      <c r="L239" s="82">
        <v>0</v>
      </c>
      <c r="M239" s="82">
        <v>0</v>
      </c>
      <c r="N239" s="75">
        <f t="shared" si="13"/>
        <v>2.72785</v>
      </c>
      <c r="O239" s="76">
        <f t="shared" si="14"/>
        <v>77.72785</v>
      </c>
      <c r="P239" s="77" t="s">
        <v>1248</v>
      </c>
    </row>
    <row r="240" spans="1:16" ht="22.5">
      <c r="A240" s="21">
        <v>237</v>
      </c>
      <c r="B240" s="34" t="s">
        <v>576</v>
      </c>
      <c r="C240" s="34" t="s">
        <v>555</v>
      </c>
      <c r="D240" s="34" t="s">
        <v>74</v>
      </c>
      <c r="E240" s="35" t="s">
        <v>348</v>
      </c>
      <c r="F240" s="59">
        <v>272785</v>
      </c>
      <c r="G240" s="38">
        <v>3300000</v>
      </c>
      <c r="H240" s="14">
        <f t="shared" si="15"/>
        <v>700000</v>
      </c>
      <c r="I240" s="38">
        <v>4000000</v>
      </c>
      <c r="J240" s="82">
        <v>75</v>
      </c>
      <c r="K240" s="82">
        <v>0</v>
      </c>
      <c r="L240" s="82">
        <v>0</v>
      </c>
      <c r="M240" s="82">
        <v>0</v>
      </c>
      <c r="N240" s="75">
        <f t="shared" si="13"/>
        <v>2.72785</v>
      </c>
      <c r="O240" s="76">
        <f t="shared" si="14"/>
        <v>77.72785</v>
      </c>
      <c r="P240" s="77" t="s">
        <v>979</v>
      </c>
    </row>
    <row r="241" spans="1:16" ht="22.5">
      <c r="A241" s="21">
        <v>238</v>
      </c>
      <c r="B241" s="34" t="s">
        <v>576</v>
      </c>
      <c r="C241" s="34" t="s">
        <v>555</v>
      </c>
      <c r="D241" s="34" t="s">
        <v>75</v>
      </c>
      <c r="E241" s="35" t="s">
        <v>346</v>
      </c>
      <c r="F241" s="59">
        <v>272785</v>
      </c>
      <c r="G241" s="38">
        <v>2891496</v>
      </c>
      <c r="H241" s="14">
        <f t="shared" si="15"/>
        <v>1055279</v>
      </c>
      <c r="I241" s="38">
        <v>3946775</v>
      </c>
      <c r="J241" s="82">
        <v>75</v>
      </c>
      <c r="K241" s="82">
        <v>0</v>
      </c>
      <c r="L241" s="82">
        <v>0</v>
      </c>
      <c r="M241" s="82">
        <v>0</v>
      </c>
      <c r="N241" s="75">
        <f aca="true" t="shared" si="16" ref="N241:N290">+F241/100000</f>
        <v>2.72785</v>
      </c>
      <c r="O241" s="76">
        <f t="shared" si="14"/>
        <v>77.72785</v>
      </c>
      <c r="P241" s="77" t="s">
        <v>1248</v>
      </c>
    </row>
    <row r="242" spans="1:16" ht="56.25">
      <c r="A242" s="21">
        <v>239</v>
      </c>
      <c r="B242" s="34" t="s">
        <v>576</v>
      </c>
      <c r="C242" s="34" t="s">
        <v>555</v>
      </c>
      <c r="D242" s="34" t="s">
        <v>196</v>
      </c>
      <c r="E242" s="35" t="s">
        <v>345</v>
      </c>
      <c r="F242" s="59">
        <v>272785</v>
      </c>
      <c r="G242" s="38">
        <v>4200000</v>
      </c>
      <c r="H242" s="14">
        <f t="shared" si="15"/>
        <v>1474000</v>
      </c>
      <c r="I242" s="38">
        <v>5674000</v>
      </c>
      <c r="J242" s="82">
        <v>75</v>
      </c>
      <c r="K242" s="82">
        <v>0</v>
      </c>
      <c r="L242" s="82">
        <v>0</v>
      </c>
      <c r="M242" s="82">
        <v>0</v>
      </c>
      <c r="N242" s="75">
        <f t="shared" si="16"/>
        <v>2.72785</v>
      </c>
      <c r="O242" s="76">
        <f t="shared" si="14"/>
        <v>77.72785</v>
      </c>
      <c r="P242" s="77" t="s">
        <v>1248</v>
      </c>
    </row>
    <row r="243" spans="1:16" ht="22.5">
      <c r="A243" s="21">
        <v>240</v>
      </c>
      <c r="B243" s="34" t="s">
        <v>898</v>
      </c>
      <c r="C243" s="53" t="s">
        <v>555</v>
      </c>
      <c r="D243" s="34" t="s">
        <v>899</v>
      </c>
      <c r="E243" s="35" t="s">
        <v>344</v>
      </c>
      <c r="F243" s="54">
        <v>250010</v>
      </c>
      <c r="G243" s="36">
        <v>600000</v>
      </c>
      <c r="H243" s="14">
        <f t="shared" si="15"/>
        <v>258000</v>
      </c>
      <c r="I243" s="36">
        <v>858000</v>
      </c>
      <c r="J243" s="83">
        <v>75</v>
      </c>
      <c r="K243" s="83">
        <v>0</v>
      </c>
      <c r="L243" s="83">
        <v>0</v>
      </c>
      <c r="M243" s="83">
        <v>0</v>
      </c>
      <c r="N243" s="75">
        <f t="shared" si="16"/>
        <v>2.5001</v>
      </c>
      <c r="O243" s="76">
        <f t="shared" si="14"/>
        <v>77.5001</v>
      </c>
      <c r="P243" s="77" t="s">
        <v>1248</v>
      </c>
    </row>
    <row r="244" spans="1:16" ht="22.5">
      <c r="A244" s="21">
        <v>241</v>
      </c>
      <c r="B244" s="34" t="s">
        <v>895</v>
      </c>
      <c r="C244" s="53" t="s">
        <v>562</v>
      </c>
      <c r="D244" s="34" t="s">
        <v>900</v>
      </c>
      <c r="E244" s="35" t="s">
        <v>352</v>
      </c>
      <c r="F244" s="59">
        <v>217230</v>
      </c>
      <c r="G244" s="36">
        <v>600000</v>
      </c>
      <c r="H244" s="30">
        <f t="shared" si="15"/>
        <v>270000</v>
      </c>
      <c r="I244" s="36">
        <v>870000</v>
      </c>
      <c r="J244" s="83">
        <v>75</v>
      </c>
      <c r="K244" s="83">
        <v>0</v>
      </c>
      <c r="L244" s="83">
        <v>0</v>
      </c>
      <c r="M244" s="83">
        <v>0</v>
      </c>
      <c r="N244" s="75">
        <f t="shared" si="16"/>
        <v>2.1723</v>
      </c>
      <c r="O244" s="81">
        <f t="shared" si="14"/>
        <v>77.1723</v>
      </c>
      <c r="P244" s="77" t="s">
        <v>1248</v>
      </c>
    </row>
    <row r="245" spans="1:16" ht="22.5">
      <c r="A245" s="21">
        <v>242</v>
      </c>
      <c r="B245" s="12" t="s">
        <v>60</v>
      </c>
      <c r="C245" s="12" t="s">
        <v>562</v>
      </c>
      <c r="D245" s="12" t="s">
        <v>953</v>
      </c>
      <c r="E245" s="13" t="s">
        <v>312</v>
      </c>
      <c r="F245" s="47">
        <v>119650</v>
      </c>
      <c r="G245" s="32">
        <v>1000000</v>
      </c>
      <c r="H245" s="14">
        <f t="shared" si="15"/>
        <v>450000</v>
      </c>
      <c r="I245" s="32">
        <v>1450000</v>
      </c>
      <c r="J245" s="79">
        <v>45</v>
      </c>
      <c r="K245" s="79">
        <v>0</v>
      </c>
      <c r="L245" s="79">
        <v>0</v>
      </c>
      <c r="M245" s="79">
        <v>30</v>
      </c>
      <c r="N245" s="75">
        <f t="shared" si="16"/>
        <v>1.1965</v>
      </c>
      <c r="O245" s="76">
        <f t="shared" si="14"/>
        <v>76.1965</v>
      </c>
      <c r="P245" s="77" t="s">
        <v>1248</v>
      </c>
    </row>
    <row r="246" spans="1:16" ht="33.75">
      <c r="A246" s="21">
        <v>243</v>
      </c>
      <c r="B246" s="12" t="s">
        <v>191</v>
      </c>
      <c r="C246" s="12" t="s">
        <v>555</v>
      </c>
      <c r="D246" s="12" t="s">
        <v>1198</v>
      </c>
      <c r="E246" s="13" t="s">
        <v>1199</v>
      </c>
      <c r="F246" s="47">
        <v>65375</v>
      </c>
      <c r="G246" s="32">
        <v>837085</v>
      </c>
      <c r="H246" s="14">
        <f t="shared" si="15"/>
        <v>376688</v>
      </c>
      <c r="I246" s="33">
        <v>1213773</v>
      </c>
      <c r="J246" s="79">
        <v>75</v>
      </c>
      <c r="K246" s="79">
        <v>0</v>
      </c>
      <c r="L246" s="79">
        <v>0</v>
      </c>
      <c r="M246" s="79">
        <v>0</v>
      </c>
      <c r="N246" s="75">
        <f t="shared" si="16"/>
        <v>0.65375</v>
      </c>
      <c r="O246" s="76">
        <f t="shared" si="14"/>
        <v>75.65375</v>
      </c>
      <c r="P246" s="77" t="s">
        <v>974</v>
      </c>
    </row>
    <row r="247" spans="1:16" ht="22.5">
      <c r="A247" s="21">
        <v>244</v>
      </c>
      <c r="B247" s="12" t="s">
        <v>191</v>
      </c>
      <c r="C247" s="12" t="s">
        <v>555</v>
      </c>
      <c r="D247" s="12" t="s">
        <v>207</v>
      </c>
      <c r="E247" s="13" t="s">
        <v>353</v>
      </c>
      <c r="F247" s="47">
        <v>65375</v>
      </c>
      <c r="G247" s="32">
        <v>1600000</v>
      </c>
      <c r="H247" s="14">
        <f t="shared" si="15"/>
        <v>642000</v>
      </c>
      <c r="I247" s="33">
        <v>2242000</v>
      </c>
      <c r="J247" s="79">
        <v>75</v>
      </c>
      <c r="K247" s="79">
        <v>0</v>
      </c>
      <c r="L247" s="79">
        <v>0</v>
      </c>
      <c r="M247" s="79">
        <v>0</v>
      </c>
      <c r="N247" s="75">
        <f t="shared" si="16"/>
        <v>0.65375</v>
      </c>
      <c r="O247" s="76">
        <f t="shared" si="14"/>
        <v>75.65375</v>
      </c>
      <c r="P247" s="77" t="s">
        <v>1248</v>
      </c>
    </row>
    <row r="248" spans="1:16" ht="45">
      <c r="A248" s="21">
        <v>245</v>
      </c>
      <c r="B248" s="12" t="s">
        <v>901</v>
      </c>
      <c r="C248" s="12" t="s">
        <v>847</v>
      </c>
      <c r="D248" s="12" t="s">
        <v>902</v>
      </c>
      <c r="E248" s="13" t="s">
        <v>354</v>
      </c>
      <c r="F248" s="47">
        <v>55000</v>
      </c>
      <c r="G248" s="14">
        <v>1100000</v>
      </c>
      <c r="H248" s="14">
        <f t="shared" si="15"/>
        <v>482000</v>
      </c>
      <c r="I248" s="33">
        <v>1582000</v>
      </c>
      <c r="J248" s="79">
        <v>75</v>
      </c>
      <c r="K248" s="79">
        <v>0</v>
      </c>
      <c r="L248" s="79">
        <v>0</v>
      </c>
      <c r="M248" s="79">
        <v>0</v>
      </c>
      <c r="N248" s="75">
        <f t="shared" si="16"/>
        <v>0.55</v>
      </c>
      <c r="O248" s="76">
        <f t="shared" si="14"/>
        <v>75.55</v>
      </c>
      <c r="P248" s="77" t="s">
        <v>1248</v>
      </c>
    </row>
    <row r="249" spans="1:16" ht="22.5">
      <c r="A249" s="21">
        <v>246</v>
      </c>
      <c r="B249" s="34" t="s">
        <v>618</v>
      </c>
      <c r="C249" s="34" t="s">
        <v>619</v>
      </c>
      <c r="D249" s="34" t="s">
        <v>59</v>
      </c>
      <c r="E249" s="35" t="s">
        <v>355</v>
      </c>
      <c r="F249" s="59">
        <v>50000</v>
      </c>
      <c r="G249" s="32">
        <v>920000</v>
      </c>
      <c r="H249" s="14">
        <f t="shared" si="15"/>
        <v>414000</v>
      </c>
      <c r="I249" s="32">
        <v>1334000</v>
      </c>
      <c r="J249" s="82">
        <v>75</v>
      </c>
      <c r="K249" s="82">
        <v>0</v>
      </c>
      <c r="L249" s="82">
        <v>0</v>
      </c>
      <c r="M249" s="82">
        <v>0</v>
      </c>
      <c r="N249" s="75">
        <f t="shared" si="16"/>
        <v>0.5</v>
      </c>
      <c r="O249" s="76">
        <f t="shared" si="14"/>
        <v>75.5</v>
      </c>
      <c r="P249" s="77" t="s">
        <v>1248</v>
      </c>
    </row>
    <row r="250" spans="1:16" ht="22.5">
      <c r="A250" s="21">
        <v>247</v>
      </c>
      <c r="B250" s="34" t="s">
        <v>1034</v>
      </c>
      <c r="C250" s="34" t="s">
        <v>558</v>
      </c>
      <c r="D250" s="34" t="s">
        <v>1035</v>
      </c>
      <c r="E250" s="13" t="s">
        <v>1036</v>
      </c>
      <c r="F250" s="52">
        <v>48997</v>
      </c>
      <c r="G250" s="14">
        <v>2450000</v>
      </c>
      <c r="H250" s="14">
        <f t="shared" si="15"/>
        <v>100000</v>
      </c>
      <c r="I250" s="14">
        <v>2550000</v>
      </c>
      <c r="J250" s="82">
        <v>60</v>
      </c>
      <c r="K250" s="82">
        <v>0</v>
      </c>
      <c r="L250" s="79">
        <v>0</v>
      </c>
      <c r="M250" s="82">
        <v>15</v>
      </c>
      <c r="N250" s="75">
        <f t="shared" si="16"/>
        <v>0.48997</v>
      </c>
      <c r="O250" s="76">
        <f t="shared" si="14"/>
        <v>75.48997</v>
      </c>
      <c r="P250" s="77" t="s">
        <v>982</v>
      </c>
    </row>
    <row r="251" spans="1:16" ht="33.75">
      <c r="A251" s="21">
        <v>248</v>
      </c>
      <c r="B251" s="34" t="s">
        <v>903</v>
      </c>
      <c r="C251" s="53" t="s">
        <v>904</v>
      </c>
      <c r="D251" s="34" t="s">
        <v>905</v>
      </c>
      <c r="E251" s="35" t="s">
        <v>356</v>
      </c>
      <c r="F251" s="54">
        <v>47000</v>
      </c>
      <c r="G251" s="36">
        <v>3672735</v>
      </c>
      <c r="H251" s="14">
        <f t="shared" si="15"/>
        <v>1347265</v>
      </c>
      <c r="I251" s="36">
        <v>5020000</v>
      </c>
      <c r="J251" s="83">
        <v>75</v>
      </c>
      <c r="K251" s="83">
        <v>0</v>
      </c>
      <c r="L251" s="83">
        <v>0</v>
      </c>
      <c r="M251" s="83">
        <v>0</v>
      </c>
      <c r="N251" s="75">
        <f t="shared" si="16"/>
        <v>0.47</v>
      </c>
      <c r="O251" s="76">
        <f t="shared" si="14"/>
        <v>75.47</v>
      </c>
      <c r="P251" s="77" t="s">
        <v>1248</v>
      </c>
    </row>
    <row r="252" spans="1:16" ht="22.5">
      <c r="A252" s="21">
        <v>249</v>
      </c>
      <c r="B252" s="34" t="s">
        <v>554</v>
      </c>
      <c r="C252" s="53" t="s">
        <v>555</v>
      </c>
      <c r="D252" s="34" t="s">
        <v>906</v>
      </c>
      <c r="E252" s="35" t="s">
        <v>359</v>
      </c>
      <c r="F252" s="59">
        <v>40377</v>
      </c>
      <c r="G252" s="36">
        <v>2000000</v>
      </c>
      <c r="H252" s="30">
        <f t="shared" si="15"/>
        <v>730000</v>
      </c>
      <c r="I252" s="36">
        <v>2730000</v>
      </c>
      <c r="J252" s="83">
        <v>75</v>
      </c>
      <c r="K252" s="83">
        <v>0</v>
      </c>
      <c r="L252" s="83">
        <v>0</v>
      </c>
      <c r="M252" s="83">
        <v>0</v>
      </c>
      <c r="N252" s="75">
        <f t="shared" si="16"/>
        <v>0.40377</v>
      </c>
      <c r="O252" s="76">
        <f t="shared" si="14"/>
        <v>75.40377</v>
      </c>
      <c r="P252" s="77" t="s">
        <v>1248</v>
      </c>
    </row>
    <row r="253" spans="1:16" ht="33.75">
      <c r="A253" s="21">
        <v>250</v>
      </c>
      <c r="B253" s="34" t="s">
        <v>554</v>
      </c>
      <c r="C253" s="53" t="s">
        <v>555</v>
      </c>
      <c r="D253" s="34" t="s">
        <v>907</v>
      </c>
      <c r="E253" s="35" t="s">
        <v>358</v>
      </c>
      <c r="F253" s="59">
        <v>40377</v>
      </c>
      <c r="G253" s="36">
        <v>5000000</v>
      </c>
      <c r="H253" s="30">
        <f t="shared" si="15"/>
        <v>1730000</v>
      </c>
      <c r="I253" s="36">
        <v>6730000</v>
      </c>
      <c r="J253" s="83">
        <v>75</v>
      </c>
      <c r="K253" s="83">
        <v>0</v>
      </c>
      <c r="L253" s="83">
        <v>0</v>
      </c>
      <c r="M253" s="83">
        <v>0</v>
      </c>
      <c r="N253" s="75">
        <f t="shared" si="16"/>
        <v>0.40377</v>
      </c>
      <c r="O253" s="76">
        <f t="shared" si="14"/>
        <v>75.40377</v>
      </c>
      <c r="P253" s="77" t="s">
        <v>1248</v>
      </c>
    </row>
    <row r="254" spans="1:16" ht="22.5">
      <c r="A254" s="21">
        <v>251</v>
      </c>
      <c r="B254" s="34" t="s">
        <v>554</v>
      </c>
      <c r="C254" s="53" t="s">
        <v>555</v>
      </c>
      <c r="D254" s="34" t="s">
        <v>908</v>
      </c>
      <c r="E254" s="35" t="s">
        <v>357</v>
      </c>
      <c r="F254" s="59">
        <v>40377</v>
      </c>
      <c r="G254" s="36">
        <v>650000</v>
      </c>
      <c r="H254" s="30">
        <f t="shared" si="15"/>
        <v>279500</v>
      </c>
      <c r="I254" s="36">
        <v>929500</v>
      </c>
      <c r="J254" s="83">
        <v>75</v>
      </c>
      <c r="K254" s="83">
        <v>0</v>
      </c>
      <c r="L254" s="83">
        <v>0</v>
      </c>
      <c r="M254" s="83">
        <v>0</v>
      </c>
      <c r="N254" s="75">
        <f t="shared" si="16"/>
        <v>0.40377</v>
      </c>
      <c r="O254" s="76">
        <f t="shared" si="14"/>
        <v>75.40377</v>
      </c>
      <c r="P254" s="77" t="s">
        <v>1248</v>
      </c>
    </row>
    <row r="255" spans="1:16" ht="22.5">
      <c r="A255" s="21">
        <v>252</v>
      </c>
      <c r="B255" s="12" t="s">
        <v>885</v>
      </c>
      <c r="C255" s="12" t="s">
        <v>559</v>
      </c>
      <c r="D255" s="12" t="s">
        <v>909</v>
      </c>
      <c r="E255" s="13" t="s">
        <v>360</v>
      </c>
      <c r="F255" s="47">
        <v>40221</v>
      </c>
      <c r="G255" s="32">
        <v>322000</v>
      </c>
      <c r="H255" s="14">
        <f t="shared" si="15"/>
        <v>251260</v>
      </c>
      <c r="I255" s="33">
        <v>573260</v>
      </c>
      <c r="J255" s="79">
        <v>75</v>
      </c>
      <c r="K255" s="79">
        <v>0</v>
      </c>
      <c r="L255" s="79">
        <v>0</v>
      </c>
      <c r="M255" s="79">
        <v>0</v>
      </c>
      <c r="N255" s="75">
        <f t="shared" si="16"/>
        <v>0.40221</v>
      </c>
      <c r="O255" s="76">
        <f t="shared" si="14"/>
        <v>75.40221</v>
      </c>
      <c r="P255" s="77" t="s">
        <v>1248</v>
      </c>
    </row>
    <row r="256" spans="1:16" ht="12.75">
      <c r="A256" s="21">
        <v>253</v>
      </c>
      <c r="B256" s="12" t="s">
        <v>237</v>
      </c>
      <c r="C256" s="12" t="s">
        <v>562</v>
      </c>
      <c r="D256" s="12" t="s">
        <v>208</v>
      </c>
      <c r="E256" s="13" t="s">
        <v>363</v>
      </c>
      <c r="F256" s="47">
        <v>38977</v>
      </c>
      <c r="G256" s="32">
        <v>750000</v>
      </c>
      <c r="H256" s="14">
        <f t="shared" si="15"/>
        <v>337500</v>
      </c>
      <c r="I256" s="33">
        <v>1087500</v>
      </c>
      <c r="J256" s="79">
        <v>75</v>
      </c>
      <c r="K256" s="79">
        <v>0</v>
      </c>
      <c r="L256" s="79">
        <v>0</v>
      </c>
      <c r="M256" s="79">
        <v>0</v>
      </c>
      <c r="N256" s="75">
        <f t="shared" si="16"/>
        <v>0.38977</v>
      </c>
      <c r="O256" s="76">
        <f t="shared" si="14"/>
        <v>75.38977</v>
      </c>
      <c r="P256" s="77" t="s">
        <v>1248</v>
      </c>
    </row>
    <row r="257" spans="1:16" ht="12.75">
      <c r="A257" s="21">
        <v>254</v>
      </c>
      <c r="B257" s="12" t="s">
        <v>237</v>
      </c>
      <c r="C257" s="12" t="s">
        <v>562</v>
      </c>
      <c r="D257" s="12" t="s">
        <v>188</v>
      </c>
      <c r="E257" s="13" t="s">
        <v>362</v>
      </c>
      <c r="F257" s="47">
        <v>38977</v>
      </c>
      <c r="G257" s="32">
        <v>650000</v>
      </c>
      <c r="H257" s="14">
        <f t="shared" si="15"/>
        <v>292500</v>
      </c>
      <c r="I257" s="33">
        <v>942500</v>
      </c>
      <c r="J257" s="79">
        <v>75</v>
      </c>
      <c r="K257" s="79">
        <v>0</v>
      </c>
      <c r="L257" s="79">
        <v>0</v>
      </c>
      <c r="M257" s="79">
        <v>0</v>
      </c>
      <c r="N257" s="75">
        <f t="shared" si="16"/>
        <v>0.38977</v>
      </c>
      <c r="O257" s="76">
        <f t="shared" si="14"/>
        <v>75.38977</v>
      </c>
      <c r="P257" s="77" t="s">
        <v>1248</v>
      </c>
    </row>
    <row r="258" spans="1:16" ht="22.5">
      <c r="A258" s="21">
        <v>255</v>
      </c>
      <c r="B258" s="12" t="s">
        <v>237</v>
      </c>
      <c r="C258" s="12" t="s">
        <v>562</v>
      </c>
      <c r="D258" s="12" t="s">
        <v>910</v>
      </c>
      <c r="E258" s="13" t="s">
        <v>361</v>
      </c>
      <c r="F258" s="47">
        <v>38977</v>
      </c>
      <c r="G258" s="32">
        <v>900000</v>
      </c>
      <c r="H258" s="14">
        <f t="shared" si="15"/>
        <v>252000</v>
      </c>
      <c r="I258" s="33">
        <v>1152000</v>
      </c>
      <c r="J258" s="79">
        <v>75</v>
      </c>
      <c r="K258" s="79">
        <v>0</v>
      </c>
      <c r="L258" s="79">
        <v>0</v>
      </c>
      <c r="M258" s="79">
        <v>0</v>
      </c>
      <c r="N258" s="75">
        <f t="shared" si="16"/>
        <v>0.38977</v>
      </c>
      <c r="O258" s="76">
        <f t="shared" si="14"/>
        <v>75.38977</v>
      </c>
      <c r="P258" s="77" t="s">
        <v>1248</v>
      </c>
    </row>
    <row r="259" spans="1:16" ht="45">
      <c r="A259" s="21">
        <v>256</v>
      </c>
      <c r="B259" s="34" t="s">
        <v>91</v>
      </c>
      <c r="C259" s="34" t="s">
        <v>555</v>
      </c>
      <c r="D259" s="34" t="s">
        <v>911</v>
      </c>
      <c r="E259" s="35" t="s">
        <v>366</v>
      </c>
      <c r="F259" s="59">
        <v>38000</v>
      </c>
      <c r="G259" s="32">
        <v>1750000</v>
      </c>
      <c r="H259" s="14">
        <f t="shared" si="15"/>
        <v>307000</v>
      </c>
      <c r="I259" s="32">
        <v>2057000</v>
      </c>
      <c r="J259" s="82">
        <v>75</v>
      </c>
      <c r="K259" s="82">
        <v>0</v>
      </c>
      <c r="L259" s="82">
        <v>0</v>
      </c>
      <c r="M259" s="82">
        <v>0</v>
      </c>
      <c r="N259" s="75">
        <f t="shared" si="16"/>
        <v>0.38</v>
      </c>
      <c r="O259" s="76">
        <f t="shared" si="14"/>
        <v>75.38</v>
      </c>
      <c r="P259" s="77" t="s">
        <v>1248</v>
      </c>
    </row>
    <row r="260" spans="1:16" ht="45">
      <c r="A260" s="21">
        <v>257</v>
      </c>
      <c r="B260" s="34" t="s">
        <v>91</v>
      </c>
      <c r="C260" s="34" t="s">
        <v>555</v>
      </c>
      <c r="D260" s="34" t="s">
        <v>912</v>
      </c>
      <c r="E260" s="35" t="s">
        <v>365</v>
      </c>
      <c r="F260" s="59">
        <v>38000</v>
      </c>
      <c r="G260" s="32">
        <v>5000000</v>
      </c>
      <c r="H260" s="14">
        <f t="shared" si="15"/>
        <v>1730000</v>
      </c>
      <c r="I260" s="32">
        <v>6730000</v>
      </c>
      <c r="J260" s="82">
        <v>75</v>
      </c>
      <c r="K260" s="82">
        <v>0</v>
      </c>
      <c r="L260" s="82">
        <v>0</v>
      </c>
      <c r="M260" s="82">
        <v>0</v>
      </c>
      <c r="N260" s="75">
        <f t="shared" si="16"/>
        <v>0.38</v>
      </c>
      <c r="O260" s="76">
        <f aca="true" t="shared" si="17" ref="O260:O323">SUM(J260:N260)</f>
        <v>75.38</v>
      </c>
      <c r="P260" s="77" t="s">
        <v>1248</v>
      </c>
    </row>
    <row r="261" spans="1:16" ht="45">
      <c r="A261" s="21">
        <v>258</v>
      </c>
      <c r="B261" s="34" t="s">
        <v>91</v>
      </c>
      <c r="C261" s="34" t="s">
        <v>555</v>
      </c>
      <c r="D261" s="34" t="s">
        <v>913</v>
      </c>
      <c r="E261" s="35" t="s">
        <v>364</v>
      </c>
      <c r="F261" s="59">
        <v>38000</v>
      </c>
      <c r="G261" s="32">
        <v>844000</v>
      </c>
      <c r="H261" s="14">
        <f t="shared" si="15"/>
        <v>365000</v>
      </c>
      <c r="I261" s="32">
        <v>1209000</v>
      </c>
      <c r="J261" s="82">
        <v>75</v>
      </c>
      <c r="K261" s="82">
        <v>0</v>
      </c>
      <c r="L261" s="82">
        <v>0</v>
      </c>
      <c r="M261" s="82">
        <v>0</v>
      </c>
      <c r="N261" s="75">
        <f t="shared" si="16"/>
        <v>0.38</v>
      </c>
      <c r="O261" s="76">
        <f t="shared" si="17"/>
        <v>75.38</v>
      </c>
      <c r="P261" s="77" t="s">
        <v>1248</v>
      </c>
    </row>
    <row r="262" spans="1:16" ht="56.25">
      <c r="A262" s="21">
        <v>259</v>
      </c>
      <c r="B262" s="12" t="s">
        <v>915</v>
      </c>
      <c r="C262" s="12" t="s">
        <v>553</v>
      </c>
      <c r="D262" s="12" t="s">
        <v>916</v>
      </c>
      <c r="E262" s="13" t="s">
        <v>367</v>
      </c>
      <c r="F262" s="47">
        <v>21000</v>
      </c>
      <c r="G262" s="14">
        <v>125000</v>
      </c>
      <c r="H262" s="14">
        <f t="shared" si="15"/>
        <v>35000</v>
      </c>
      <c r="I262" s="33">
        <v>160000</v>
      </c>
      <c r="J262" s="79">
        <v>75</v>
      </c>
      <c r="K262" s="79">
        <v>0</v>
      </c>
      <c r="L262" s="79">
        <v>0</v>
      </c>
      <c r="M262" s="79">
        <v>0</v>
      </c>
      <c r="N262" s="75">
        <f t="shared" si="16"/>
        <v>0.21</v>
      </c>
      <c r="O262" s="81">
        <f t="shared" si="17"/>
        <v>75.21</v>
      </c>
      <c r="P262" s="77" t="s">
        <v>1248</v>
      </c>
    </row>
    <row r="263" spans="1:16" ht="22.5">
      <c r="A263" s="21">
        <v>260</v>
      </c>
      <c r="B263" s="12" t="s">
        <v>66</v>
      </c>
      <c r="C263" s="12" t="s">
        <v>934</v>
      </c>
      <c r="D263" s="12" t="s">
        <v>917</v>
      </c>
      <c r="E263" s="13" t="s">
        <v>368</v>
      </c>
      <c r="F263" s="47">
        <v>16350</v>
      </c>
      <c r="G263" s="32">
        <v>60000</v>
      </c>
      <c r="H263" s="14">
        <f t="shared" si="15"/>
        <v>40000</v>
      </c>
      <c r="I263" s="33">
        <v>100000</v>
      </c>
      <c r="J263" s="82">
        <v>75</v>
      </c>
      <c r="K263" s="79">
        <v>0</v>
      </c>
      <c r="L263" s="79">
        <v>0</v>
      </c>
      <c r="M263" s="79">
        <v>0</v>
      </c>
      <c r="N263" s="75">
        <f t="shared" si="16"/>
        <v>0.1635</v>
      </c>
      <c r="O263" s="76">
        <f t="shared" si="17"/>
        <v>75.1635</v>
      </c>
      <c r="P263" s="77" t="s">
        <v>1248</v>
      </c>
    </row>
    <row r="264" spans="1:16" ht="22.5">
      <c r="A264" s="21">
        <v>261</v>
      </c>
      <c r="B264" s="12" t="s">
        <v>614</v>
      </c>
      <c r="C264" s="12" t="s">
        <v>615</v>
      </c>
      <c r="D264" s="12" t="s">
        <v>662</v>
      </c>
      <c r="E264" s="35" t="s">
        <v>370</v>
      </c>
      <c r="F264" s="47">
        <v>13250</v>
      </c>
      <c r="G264" s="32">
        <v>150000</v>
      </c>
      <c r="H264" s="14">
        <f t="shared" si="15"/>
        <v>67500</v>
      </c>
      <c r="I264" s="33">
        <v>217500</v>
      </c>
      <c r="J264" s="79">
        <v>60</v>
      </c>
      <c r="K264" s="79">
        <v>0</v>
      </c>
      <c r="L264" s="79">
        <v>0</v>
      </c>
      <c r="M264" s="79">
        <v>15</v>
      </c>
      <c r="N264" s="75">
        <f t="shared" si="16"/>
        <v>0.1325</v>
      </c>
      <c r="O264" s="76">
        <f t="shared" si="17"/>
        <v>75.1325</v>
      </c>
      <c r="P264" s="77" t="s">
        <v>1248</v>
      </c>
    </row>
    <row r="265" spans="1:16" ht="22.5">
      <c r="A265" s="21">
        <v>262</v>
      </c>
      <c r="B265" s="12" t="s">
        <v>47</v>
      </c>
      <c r="C265" s="12" t="s">
        <v>559</v>
      </c>
      <c r="D265" s="12" t="s">
        <v>246</v>
      </c>
      <c r="E265" s="13" t="s">
        <v>371</v>
      </c>
      <c r="F265" s="47">
        <v>13250</v>
      </c>
      <c r="G265" s="14">
        <v>330000</v>
      </c>
      <c r="H265" s="14">
        <f t="shared" si="15"/>
        <v>158900</v>
      </c>
      <c r="I265" s="33">
        <v>488900</v>
      </c>
      <c r="J265" s="79">
        <v>75</v>
      </c>
      <c r="K265" s="79">
        <v>0</v>
      </c>
      <c r="L265" s="79">
        <v>0</v>
      </c>
      <c r="M265" s="79">
        <v>0</v>
      </c>
      <c r="N265" s="75">
        <f t="shared" si="16"/>
        <v>0.1325</v>
      </c>
      <c r="O265" s="76">
        <f t="shared" si="17"/>
        <v>75.1325</v>
      </c>
      <c r="P265" s="77" t="s">
        <v>1248</v>
      </c>
    </row>
    <row r="266" spans="1:16" ht="22.5">
      <c r="A266" s="21">
        <v>263</v>
      </c>
      <c r="B266" s="34" t="s">
        <v>918</v>
      </c>
      <c r="C266" s="53" t="s">
        <v>17</v>
      </c>
      <c r="D266" s="34" t="s">
        <v>919</v>
      </c>
      <c r="E266" s="35" t="s">
        <v>372</v>
      </c>
      <c r="F266" s="54">
        <v>13155</v>
      </c>
      <c r="G266" s="36">
        <v>465000</v>
      </c>
      <c r="H266" s="14">
        <f t="shared" si="15"/>
        <v>209250</v>
      </c>
      <c r="I266" s="36">
        <v>674250</v>
      </c>
      <c r="J266" s="83">
        <v>75</v>
      </c>
      <c r="K266" s="83">
        <v>0</v>
      </c>
      <c r="L266" s="83">
        <v>0</v>
      </c>
      <c r="M266" s="83">
        <v>0</v>
      </c>
      <c r="N266" s="75">
        <f t="shared" si="16"/>
        <v>0.13155</v>
      </c>
      <c r="O266" s="76">
        <f t="shared" si="17"/>
        <v>75.13155</v>
      </c>
      <c r="P266" s="77" t="s">
        <v>1248</v>
      </c>
    </row>
    <row r="267" spans="1:16" ht="45">
      <c r="A267" s="21">
        <v>264</v>
      </c>
      <c r="B267" s="34" t="s">
        <v>240</v>
      </c>
      <c r="C267" s="34" t="s">
        <v>577</v>
      </c>
      <c r="D267" s="34" t="s">
        <v>1200</v>
      </c>
      <c r="E267" s="13" t="s">
        <v>1201</v>
      </c>
      <c r="F267" s="52">
        <v>12500</v>
      </c>
      <c r="G267" s="14">
        <v>1156640</v>
      </c>
      <c r="H267" s="30">
        <f>+I267-G267</f>
        <v>500125</v>
      </c>
      <c r="I267" s="14">
        <v>1656765</v>
      </c>
      <c r="J267" s="82">
        <v>75</v>
      </c>
      <c r="K267" s="82">
        <v>0</v>
      </c>
      <c r="L267" s="82">
        <v>0</v>
      </c>
      <c r="M267" s="82">
        <v>0</v>
      </c>
      <c r="N267" s="75">
        <f t="shared" si="16"/>
        <v>0.125</v>
      </c>
      <c r="O267" s="76">
        <f t="shared" si="17"/>
        <v>75.125</v>
      </c>
      <c r="P267" s="77" t="s">
        <v>974</v>
      </c>
    </row>
    <row r="268" spans="1:16" ht="22.5">
      <c r="A268" s="21">
        <v>265</v>
      </c>
      <c r="B268" s="34" t="s">
        <v>943</v>
      </c>
      <c r="C268" s="34" t="s">
        <v>558</v>
      </c>
      <c r="D268" s="34" t="s">
        <v>944</v>
      </c>
      <c r="E268" s="13" t="s">
        <v>375</v>
      </c>
      <c r="F268" s="52">
        <v>11600</v>
      </c>
      <c r="G268" s="14">
        <v>597262</v>
      </c>
      <c r="H268" s="14">
        <f aca="true" t="shared" si="18" ref="H268:H290">I268-G268</f>
        <v>163097</v>
      </c>
      <c r="I268" s="14">
        <v>760359</v>
      </c>
      <c r="J268" s="82">
        <v>75</v>
      </c>
      <c r="K268" s="82">
        <v>0</v>
      </c>
      <c r="L268" s="79">
        <v>0</v>
      </c>
      <c r="M268" s="82">
        <v>0</v>
      </c>
      <c r="N268" s="75">
        <f t="shared" si="16"/>
        <v>0.116</v>
      </c>
      <c r="O268" s="76">
        <f t="shared" si="17"/>
        <v>75.116</v>
      </c>
      <c r="P268" s="77" t="s">
        <v>1248</v>
      </c>
    </row>
    <row r="269" spans="1:16" ht="22.5">
      <c r="A269" s="21">
        <v>266</v>
      </c>
      <c r="B269" s="34" t="s">
        <v>663</v>
      </c>
      <c r="C269" s="34" t="s">
        <v>934</v>
      </c>
      <c r="D269" s="34" t="s">
        <v>664</v>
      </c>
      <c r="E269" s="13" t="s">
        <v>376</v>
      </c>
      <c r="F269" s="52">
        <v>11580</v>
      </c>
      <c r="G269" s="14">
        <v>1295845</v>
      </c>
      <c r="H269" s="14">
        <f t="shared" si="18"/>
        <v>544670</v>
      </c>
      <c r="I269" s="14">
        <v>1840515</v>
      </c>
      <c r="J269" s="82">
        <v>75</v>
      </c>
      <c r="K269" s="82">
        <v>0</v>
      </c>
      <c r="L269" s="79">
        <v>0</v>
      </c>
      <c r="M269" s="82">
        <v>0</v>
      </c>
      <c r="N269" s="75">
        <f t="shared" si="16"/>
        <v>0.1158</v>
      </c>
      <c r="O269" s="76">
        <f t="shared" si="17"/>
        <v>75.1158</v>
      </c>
      <c r="P269" s="77" t="s">
        <v>1248</v>
      </c>
    </row>
    <row r="270" spans="1:16" ht="33.75">
      <c r="A270" s="21">
        <v>267</v>
      </c>
      <c r="B270" s="34" t="s">
        <v>865</v>
      </c>
      <c r="C270" s="34" t="s">
        <v>847</v>
      </c>
      <c r="D270" s="34" t="s">
        <v>945</v>
      </c>
      <c r="E270" s="13" t="s">
        <v>377</v>
      </c>
      <c r="F270" s="52">
        <v>11435</v>
      </c>
      <c r="G270" s="14">
        <v>140000</v>
      </c>
      <c r="H270" s="14">
        <f t="shared" si="18"/>
        <v>69000</v>
      </c>
      <c r="I270" s="14">
        <v>209000</v>
      </c>
      <c r="J270" s="82">
        <v>75</v>
      </c>
      <c r="K270" s="82">
        <v>0</v>
      </c>
      <c r="L270" s="79">
        <v>0</v>
      </c>
      <c r="M270" s="82">
        <v>0</v>
      </c>
      <c r="N270" s="75">
        <f t="shared" si="16"/>
        <v>0.11435</v>
      </c>
      <c r="O270" s="76">
        <f t="shared" si="17"/>
        <v>75.11435</v>
      </c>
      <c r="P270" s="77" t="s">
        <v>1248</v>
      </c>
    </row>
    <row r="271" spans="1:16" ht="45">
      <c r="A271" s="21">
        <v>268</v>
      </c>
      <c r="B271" s="34" t="s">
        <v>938</v>
      </c>
      <c r="C271" s="53" t="s">
        <v>565</v>
      </c>
      <c r="D271" s="34" t="s">
        <v>946</v>
      </c>
      <c r="E271" s="35" t="s">
        <v>380</v>
      </c>
      <c r="F271" s="59">
        <v>10375</v>
      </c>
      <c r="G271" s="36">
        <v>500000</v>
      </c>
      <c r="H271" s="30">
        <f t="shared" si="18"/>
        <v>100000</v>
      </c>
      <c r="I271" s="36">
        <v>600000</v>
      </c>
      <c r="J271" s="83">
        <v>75</v>
      </c>
      <c r="K271" s="83">
        <v>0</v>
      </c>
      <c r="L271" s="83">
        <v>0</v>
      </c>
      <c r="M271" s="83">
        <v>0</v>
      </c>
      <c r="N271" s="75">
        <f t="shared" si="16"/>
        <v>0.10375</v>
      </c>
      <c r="O271" s="76">
        <f t="shared" si="17"/>
        <v>75.10375</v>
      </c>
      <c r="P271" s="77" t="s">
        <v>1248</v>
      </c>
    </row>
    <row r="272" spans="1:16" ht="12.75">
      <c r="A272" s="21">
        <v>269</v>
      </c>
      <c r="B272" s="34" t="s">
        <v>22</v>
      </c>
      <c r="C272" s="34" t="s">
        <v>553</v>
      </c>
      <c r="D272" s="34" t="s">
        <v>185</v>
      </c>
      <c r="E272" s="13" t="s">
        <v>381</v>
      </c>
      <c r="F272" s="52">
        <v>10000</v>
      </c>
      <c r="G272" s="14">
        <v>350000</v>
      </c>
      <c r="H272" s="14">
        <f t="shared" si="18"/>
        <v>157500</v>
      </c>
      <c r="I272" s="14">
        <v>507500</v>
      </c>
      <c r="J272" s="82">
        <v>75</v>
      </c>
      <c r="K272" s="82">
        <v>0</v>
      </c>
      <c r="L272" s="82">
        <v>0</v>
      </c>
      <c r="M272" s="82">
        <v>0</v>
      </c>
      <c r="N272" s="75">
        <f t="shared" si="16"/>
        <v>0.1</v>
      </c>
      <c r="O272" s="76">
        <f t="shared" si="17"/>
        <v>75.1</v>
      </c>
      <c r="P272" s="77" t="s">
        <v>1248</v>
      </c>
    </row>
    <row r="273" spans="1:16" ht="33.75">
      <c r="A273" s="21">
        <v>270</v>
      </c>
      <c r="B273" s="34" t="s">
        <v>616</v>
      </c>
      <c r="C273" s="34" t="s">
        <v>847</v>
      </c>
      <c r="D273" s="34" t="s">
        <v>950</v>
      </c>
      <c r="E273" s="13" t="s">
        <v>382</v>
      </c>
      <c r="F273" s="52">
        <v>9954</v>
      </c>
      <c r="G273" s="14">
        <v>1700000</v>
      </c>
      <c r="H273" s="14">
        <f t="shared" si="18"/>
        <v>286000</v>
      </c>
      <c r="I273" s="14">
        <v>1986000</v>
      </c>
      <c r="J273" s="82">
        <v>75</v>
      </c>
      <c r="K273" s="82">
        <v>0</v>
      </c>
      <c r="L273" s="79">
        <v>0</v>
      </c>
      <c r="M273" s="82">
        <v>0</v>
      </c>
      <c r="N273" s="75">
        <f t="shared" si="16"/>
        <v>0.09954</v>
      </c>
      <c r="O273" s="76">
        <f t="shared" si="17"/>
        <v>75.09954</v>
      </c>
      <c r="P273" s="77" t="s">
        <v>1248</v>
      </c>
    </row>
    <row r="274" spans="1:16" ht="22.5">
      <c r="A274" s="21">
        <v>271</v>
      </c>
      <c r="B274" s="34" t="s">
        <v>867</v>
      </c>
      <c r="C274" s="34" t="s">
        <v>847</v>
      </c>
      <c r="D274" s="34" t="s">
        <v>578</v>
      </c>
      <c r="E274" s="13" t="s">
        <v>383</v>
      </c>
      <c r="F274" s="52">
        <v>9600</v>
      </c>
      <c r="G274" s="14">
        <v>650000</v>
      </c>
      <c r="H274" s="14">
        <f t="shared" si="18"/>
        <v>292500</v>
      </c>
      <c r="I274" s="14">
        <v>942500</v>
      </c>
      <c r="J274" s="82">
        <v>75</v>
      </c>
      <c r="K274" s="82">
        <v>0</v>
      </c>
      <c r="L274" s="79">
        <v>0</v>
      </c>
      <c r="M274" s="82">
        <v>0</v>
      </c>
      <c r="N274" s="75">
        <f t="shared" si="16"/>
        <v>0.096</v>
      </c>
      <c r="O274" s="76">
        <f t="shared" si="17"/>
        <v>75.096</v>
      </c>
      <c r="P274" s="77" t="s">
        <v>1248</v>
      </c>
    </row>
    <row r="275" spans="1:16" ht="45">
      <c r="A275" s="21">
        <v>272</v>
      </c>
      <c r="B275" s="12" t="s">
        <v>947</v>
      </c>
      <c r="C275" s="12" t="s">
        <v>620</v>
      </c>
      <c r="D275" s="12" t="s">
        <v>948</v>
      </c>
      <c r="E275" s="13" t="s">
        <v>387</v>
      </c>
      <c r="F275" s="47">
        <v>8900</v>
      </c>
      <c r="G275" s="14">
        <v>350000</v>
      </c>
      <c r="H275" s="14">
        <f t="shared" si="18"/>
        <v>161000</v>
      </c>
      <c r="I275" s="33">
        <v>511000</v>
      </c>
      <c r="J275" s="79">
        <v>75</v>
      </c>
      <c r="K275" s="79">
        <v>0</v>
      </c>
      <c r="L275" s="79">
        <v>0</v>
      </c>
      <c r="M275" s="79">
        <v>0</v>
      </c>
      <c r="N275" s="75">
        <f t="shared" si="16"/>
        <v>0.089</v>
      </c>
      <c r="O275" s="76">
        <f t="shared" si="17"/>
        <v>75.089</v>
      </c>
      <c r="P275" s="77" t="s">
        <v>1248</v>
      </c>
    </row>
    <row r="276" spans="1:16" ht="67.5">
      <c r="A276" s="21">
        <v>273</v>
      </c>
      <c r="B276" s="12" t="s">
        <v>947</v>
      </c>
      <c r="C276" s="12" t="s">
        <v>620</v>
      </c>
      <c r="D276" s="12" t="s">
        <v>949</v>
      </c>
      <c r="E276" s="13" t="s">
        <v>386</v>
      </c>
      <c r="F276" s="47">
        <v>8900</v>
      </c>
      <c r="G276" s="14">
        <v>650000</v>
      </c>
      <c r="H276" s="14">
        <f t="shared" si="18"/>
        <v>292500</v>
      </c>
      <c r="I276" s="33">
        <v>942500</v>
      </c>
      <c r="J276" s="79">
        <v>75</v>
      </c>
      <c r="K276" s="79">
        <v>0</v>
      </c>
      <c r="L276" s="79">
        <v>0</v>
      </c>
      <c r="M276" s="79">
        <v>0</v>
      </c>
      <c r="N276" s="75">
        <f t="shared" si="16"/>
        <v>0.089</v>
      </c>
      <c r="O276" s="76">
        <f t="shared" si="17"/>
        <v>75.089</v>
      </c>
      <c r="P276" s="77" t="s">
        <v>1248</v>
      </c>
    </row>
    <row r="277" spans="1:16" ht="67.5">
      <c r="A277" s="21">
        <v>274</v>
      </c>
      <c r="B277" s="12" t="s">
        <v>947</v>
      </c>
      <c r="C277" s="12" t="s">
        <v>620</v>
      </c>
      <c r="D277" s="12" t="s">
        <v>241</v>
      </c>
      <c r="E277" s="13" t="s">
        <v>384</v>
      </c>
      <c r="F277" s="47">
        <v>8900</v>
      </c>
      <c r="G277" s="14">
        <v>775000</v>
      </c>
      <c r="H277" s="14">
        <f t="shared" si="18"/>
        <v>356000</v>
      </c>
      <c r="I277" s="33">
        <v>1131000</v>
      </c>
      <c r="J277" s="79">
        <v>75</v>
      </c>
      <c r="K277" s="79">
        <v>0</v>
      </c>
      <c r="L277" s="79">
        <v>0</v>
      </c>
      <c r="M277" s="79">
        <v>0</v>
      </c>
      <c r="N277" s="75">
        <f t="shared" si="16"/>
        <v>0.089</v>
      </c>
      <c r="O277" s="76">
        <f t="shared" si="17"/>
        <v>75.089</v>
      </c>
      <c r="P277" s="77" t="s">
        <v>1248</v>
      </c>
    </row>
    <row r="278" spans="1:16" ht="33.75">
      <c r="A278" s="21">
        <v>275</v>
      </c>
      <c r="B278" s="34" t="s">
        <v>72</v>
      </c>
      <c r="C278" s="34" t="s">
        <v>553</v>
      </c>
      <c r="D278" s="34" t="s">
        <v>951</v>
      </c>
      <c r="E278" s="37" t="s">
        <v>388</v>
      </c>
      <c r="F278" s="52">
        <v>8857</v>
      </c>
      <c r="G278" s="14">
        <v>164080</v>
      </c>
      <c r="H278" s="14">
        <f t="shared" si="18"/>
        <v>73836</v>
      </c>
      <c r="I278" s="14">
        <v>237916</v>
      </c>
      <c r="J278" s="82">
        <v>75</v>
      </c>
      <c r="K278" s="82">
        <v>0</v>
      </c>
      <c r="L278" s="82">
        <v>0</v>
      </c>
      <c r="M278" s="82">
        <v>0</v>
      </c>
      <c r="N278" s="75">
        <f t="shared" si="16"/>
        <v>0.08857</v>
      </c>
      <c r="O278" s="81">
        <f t="shared" si="17"/>
        <v>75.08857</v>
      </c>
      <c r="P278" s="77" t="s">
        <v>1248</v>
      </c>
    </row>
    <row r="279" spans="1:16" ht="22.5">
      <c r="A279" s="21">
        <v>276</v>
      </c>
      <c r="B279" s="34" t="s">
        <v>105</v>
      </c>
      <c r="C279" s="34" t="s">
        <v>555</v>
      </c>
      <c r="D279" s="34" t="s">
        <v>106</v>
      </c>
      <c r="E279" s="13" t="s">
        <v>389</v>
      </c>
      <c r="F279" s="52">
        <v>8200</v>
      </c>
      <c r="G279" s="14">
        <v>400000</v>
      </c>
      <c r="H279" s="14">
        <f t="shared" si="18"/>
        <v>180000</v>
      </c>
      <c r="I279" s="14">
        <v>580000</v>
      </c>
      <c r="J279" s="82">
        <v>75</v>
      </c>
      <c r="K279" s="82">
        <v>0</v>
      </c>
      <c r="L279" s="79">
        <v>0</v>
      </c>
      <c r="M279" s="82">
        <v>0</v>
      </c>
      <c r="N279" s="75">
        <f t="shared" si="16"/>
        <v>0.082</v>
      </c>
      <c r="O279" s="76">
        <f t="shared" si="17"/>
        <v>75.082</v>
      </c>
      <c r="P279" s="77" t="s">
        <v>1248</v>
      </c>
    </row>
    <row r="280" spans="1:16" ht="33.75">
      <c r="A280" s="21">
        <v>277</v>
      </c>
      <c r="B280" s="34" t="s">
        <v>1037</v>
      </c>
      <c r="C280" s="34" t="s">
        <v>17</v>
      </c>
      <c r="D280" s="34" t="s">
        <v>1038</v>
      </c>
      <c r="E280" s="13" t="s">
        <v>1039</v>
      </c>
      <c r="F280" s="52">
        <v>8180</v>
      </c>
      <c r="G280" s="14">
        <v>753170</v>
      </c>
      <c r="H280" s="14">
        <f t="shared" si="18"/>
        <v>338927</v>
      </c>
      <c r="I280" s="14">
        <v>1092097</v>
      </c>
      <c r="J280" s="82">
        <v>60</v>
      </c>
      <c r="K280" s="82">
        <v>0</v>
      </c>
      <c r="L280" s="79">
        <v>0</v>
      </c>
      <c r="M280" s="82">
        <v>15</v>
      </c>
      <c r="N280" s="75">
        <f t="shared" si="16"/>
        <v>0.0818</v>
      </c>
      <c r="O280" s="76">
        <f t="shared" si="17"/>
        <v>75.0818</v>
      </c>
      <c r="P280" s="77" t="s">
        <v>1249</v>
      </c>
    </row>
    <row r="281" spans="1:16" ht="45">
      <c r="A281" s="21">
        <v>278</v>
      </c>
      <c r="B281" s="34" t="s">
        <v>1202</v>
      </c>
      <c r="C281" s="53" t="s">
        <v>846</v>
      </c>
      <c r="D281" s="34" t="s">
        <v>1203</v>
      </c>
      <c r="E281" s="35" t="s">
        <v>1204</v>
      </c>
      <c r="F281" s="54">
        <v>3600</v>
      </c>
      <c r="G281" s="36">
        <v>1440338</v>
      </c>
      <c r="H281" s="14">
        <f t="shared" si="18"/>
        <v>572908</v>
      </c>
      <c r="I281" s="36">
        <v>2013246</v>
      </c>
      <c r="J281" s="83">
        <v>75</v>
      </c>
      <c r="K281" s="83">
        <v>0</v>
      </c>
      <c r="L281" s="83">
        <v>0</v>
      </c>
      <c r="M281" s="83">
        <v>0</v>
      </c>
      <c r="N281" s="75">
        <f t="shared" si="16"/>
        <v>0.036</v>
      </c>
      <c r="O281" s="76">
        <f t="shared" si="17"/>
        <v>75.036</v>
      </c>
      <c r="P281" s="77" t="s">
        <v>974</v>
      </c>
    </row>
    <row r="282" spans="1:16" ht="22.5">
      <c r="A282" s="21">
        <v>279</v>
      </c>
      <c r="B282" s="34" t="s">
        <v>844</v>
      </c>
      <c r="C282" s="34" t="s">
        <v>565</v>
      </c>
      <c r="D282" s="34" t="s">
        <v>117</v>
      </c>
      <c r="E282" s="37" t="s">
        <v>390</v>
      </c>
      <c r="F282" s="63">
        <v>1750</v>
      </c>
      <c r="G282" s="30">
        <v>250800</v>
      </c>
      <c r="H282" s="30">
        <f t="shared" si="18"/>
        <v>25064</v>
      </c>
      <c r="I282" s="30">
        <v>275864</v>
      </c>
      <c r="J282" s="83">
        <v>75</v>
      </c>
      <c r="K282" s="83">
        <v>0</v>
      </c>
      <c r="L282" s="83">
        <v>0</v>
      </c>
      <c r="M282" s="83">
        <v>0</v>
      </c>
      <c r="N282" s="75">
        <f t="shared" si="16"/>
        <v>0.0175</v>
      </c>
      <c r="O282" s="76">
        <f t="shared" si="17"/>
        <v>75.0175</v>
      </c>
      <c r="P282" s="77" t="s">
        <v>1248</v>
      </c>
    </row>
    <row r="283" spans="1:16" ht="22.5">
      <c r="A283" s="21">
        <v>280</v>
      </c>
      <c r="B283" s="12" t="s">
        <v>1012</v>
      </c>
      <c r="C283" s="12" t="s">
        <v>847</v>
      </c>
      <c r="D283" s="12" t="s">
        <v>1045</v>
      </c>
      <c r="E283" s="13" t="s">
        <v>1046</v>
      </c>
      <c r="F283" s="47">
        <v>1625</v>
      </c>
      <c r="G283" s="14">
        <v>46000</v>
      </c>
      <c r="H283" s="14">
        <f t="shared" si="18"/>
        <v>20700</v>
      </c>
      <c r="I283" s="33">
        <v>66700</v>
      </c>
      <c r="J283" s="79">
        <v>75</v>
      </c>
      <c r="K283" s="79">
        <v>0</v>
      </c>
      <c r="L283" s="79">
        <v>0</v>
      </c>
      <c r="M283" s="79">
        <v>0</v>
      </c>
      <c r="N283" s="75">
        <f t="shared" si="16"/>
        <v>0.01625</v>
      </c>
      <c r="O283" s="76">
        <f t="shared" si="17"/>
        <v>75.01625</v>
      </c>
      <c r="P283" s="77" t="s">
        <v>1248</v>
      </c>
    </row>
    <row r="284" spans="1:16" ht="33.75">
      <c r="A284" s="21">
        <v>281</v>
      </c>
      <c r="B284" s="34" t="s">
        <v>242</v>
      </c>
      <c r="C284" s="53" t="s">
        <v>577</v>
      </c>
      <c r="D284" s="34" t="s">
        <v>243</v>
      </c>
      <c r="E284" s="35" t="s">
        <v>392</v>
      </c>
      <c r="F284" s="54">
        <v>1347</v>
      </c>
      <c r="G284" s="36">
        <v>1040000</v>
      </c>
      <c r="H284" s="14">
        <f t="shared" si="18"/>
        <v>825220</v>
      </c>
      <c r="I284" s="36">
        <v>1865220</v>
      </c>
      <c r="J284" s="83">
        <v>75</v>
      </c>
      <c r="K284" s="83">
        <v>0</v>
      </c>
      <c r="L284" s="83">
        <v>0</v>
      </c>
      <c r="M284" s="83">
        <v>0</v>
      </c>
      <c r="N284" s="75">
        <f t="shared" si="16"/>
        <v>0.01347</v>
      </c>
      <c r="O284" s="76">
        <f t="shared" si="17"/>
        <v>75.01347</v>
      </c>
      <c r="P284" s="77" t="s">
        <v>1248</v>
      </c>
    </row>
    <row r="285" spans="1:16" ht="33.75">
      <c r="A285" s="21">
        <v>282</v>
      </c>
      <c r="B285" s="34" t="s">
        <v>242</v>
      </c>
      <c r="C285" s="53" t="s">
        <v>577</v>
      </c>
      <c r="D285" s="34" t="s">
        <v>244</v>
      </c>
      <c r="E285" s="35" t="s">
        <v>391</v>
      </c>
      <c r="F285" s="54">
        <v>1347</v>
      </c>
      <c r="G285" s="36">
        <v>710000</v>
      </c>
      <c r="H285" s="14">
        <f t="shared" si="18"/>
        <v>352500</v>
      </c>
      <c r="I285" s="36">
        <v>1062500</v>
      </c>
      <c r="J285" s="83">
        <v>75</v>
      </c>
      <c r="K285" s="83">
        <v>0</v>
      </c>
      <c r="L285" s="83">
        <v>0</v>
      </c>
      <c r="M285" s="83">
        <v>0</v>
      </c>
      <c r="N285" s="75">
        <f t="shared" si="16"/>
        <v>0.01347</v>
      </c>
      <c r="O285" s="76">
        <f t="shared" si="17"/>
        <v>75.01347</v>
      </c>
      <c r="P285" s="77" t="s">
        <v>1248</v>
      </c>
    </row>
    <row r="286" spans="1:16" ht="22.5">
      <c r="A286" s="21">
        <v>283</v>
      </c>
      <c r="B286" s="12" t="s">
        <v>1015</v>
      </c>
      <c r="C286" s="12" t="s">
        <v>847</v>
      </c>
      <c r="D286" s="12" t="s">
        <v>1045</v>
      </c>
      <c r="E286" s="13" t="s">
        <v>1047</v>
      </c>
      <c r="F286" s="47">
        <v>1260</v>
      </c>
      <c r="G286" s="14">
        <v>35000</v>
      </c>
      <c r="H286" s="14">
        <f t="shared" si="18"/>
        <v>15750</v>
      </c>
      <c r="I286" s="33">
        <v>50750</v>
      </c>
      <c r="J286" s="79">
        <v>75</v>
      </c>
      <c r="K286" s="79">
        <v>0</v>
      </c>
      <c r="L286" s="79">
        <v>0</v>
      </c>
      <c r="M286" s="79">
        <v>0</v>
      </c>
      <c r="N286" s="75">
        <f t="shared" si="16"/>
        <v>0.0126</v>
      </c>
      <c r="O286" s="76">
        <f t="shared" si="17"/>
        <v>75.0126</v>
      </c>
      <c r="P286" s="77" t="s">
        <v>1248</v>
      </c>
    </row>
    <row r="287" spans="1:16" ht="22.5">
      <c r="A287" s="21">
        <v>284</v>
      </c>
      <c r="B287" s="34" t="s">
        <v>107</v>
      </c>
      <c r="C287" s="34" t="s">
        <v>620</v>
      </c>
      <c r="D287" s="34" t="s">
        <v>1205</v>
      </c>
      <c r="E287" s="37" t="s">
        <v>393</v>
      </c>
      <c r="F287" s="52">
        <v>935</v>
      </c>
      <c r="G287" s="14">
        <v>600000</v>
      </c>
      <c r="H287" s="14">
        <f t="shared" si="18"/>
        <v>270000</v>
      </c>
      <c r="I287" s="33">
        <v>870000</v>
      </c>
      <c r="J287" s="82">
        <v>75</v>
      </c>
      <c r="K287" s="82">
        <v>0</v>
      </c>
      <c r="L287" s="82">
        <v>0</v>
      </c>
      <c r="M287" s="82">
        <v>0</v>
      </c>
      <c r="N287" s="75">
        <f t="shared" si="16"/>
        <v>0.00935</v>
      </c>
      <c r="O287" s="76">
        <f t="shared" si="17"/>
        <v>75.00935</v>
      </c>
      <c r="P287" s="77" t="s">
        <v>974</v>
      </c>
    </row>
    <row r="288" spans="1:16" ht="22.5">
      <c r="A288" s="21">
        <v>285</v>
      </c>
      <c r="B288" s="12" t="s">
        <v>1048</v>
      </c>
      <c r="C288" s="12" t="s">
        <v>847</v>
      </c>
      <c r="D288" s="12" t="s">
        <v>1045</v>
      </c>
      <c r="E288" s="13" t="s">
        <v>1049</v>
      </c>
      <c r="F288" s="47">
        <v>700</v>
      </c>
      <c r="G288" s="14">
        <v>17000</v>
      </c>
      <c r="H288" s="14">
        <f t="shared" si="18"/>
        <v>7650</v>
      </c>
      <c r="I288" s="33">
        <v>24650</v>
      </c>
      <c r="J288" s="79">
        <v>75</v>
      </c>
      <c r="K288" s="79">
        <v>0</v>
      </c>
      <c r="L288" s="79">
        <v>0</v>
      </c>
      <c r="M288" s="79">
        <v>0</v>
      </c>
      <c r="N288" s="75">
        <f t="shared" si="16"/>
        <v>0.007</v>
      </c>
      <c r="O288" s="76">
        <f t="shared" si="17"/>
        <v>75.007</v>
      </c>
      <c r="P288" s="77" t="s">
        <v>1248</v>
      </c>
    </row>
    <row r="289" spans="1:16" ht="22.5">
      <c r="A289" s="21">
        <v>286</v>
      </c>
      <c r="B289" s="12" t="s">
        <v>1018</v>
      </c>
      <c r="C289" s="12" t="s">
        <v>847</v>
      </c>
      <c r="D289" s="12" t="s">
        <v>1045</v>
      </c>
      <c r="E289" s="13" t="s">
        <v>1050</v>
      </c>
      <c r="F289" s="47">
        <v>635</v>
      </c>
      <c r="G289" s="14">
        <v>17000</v>
      </c>
      <c r="H289" s="14">
        <f t="shared" si="18"/>
        <v>7650</v>
      </c>
      <c r="I289" s="33">
        <v>24650</v>
      </c>
      <c r="J289" s="79">
        <v>75</v>
      </c>
      <c r="K289" s="79">
        <v>0</v>
      </c>
      <c r="L289" s="79">
        <v>0</v>
      </c>
      <c r="M289" s="79">
        <v>0</v>
      </c>
      <c r="N289" s="75">
        <f t="shared" si="16"/>
        <v>0.00635</v>
      </c>
      <c r="O289" s="76">
        <f t="shared" si="17"/>
        <v>75.00635</v>
      </c>
      <c r="P289" s="77" t="s">
        <v>1248</v>
      </c>
    </row>
    <row r="290" spans="1:16" ht="22.5">
      <c r="A290" s="21">
        <v>287</v>
      </c>
      <c r="B290" s="12" t="s">
        <v>1021</v>
      </c>
      <c r="C290" s="12" t="s">
        <v>847</v>
      </c>
      <c r="D290" s="12" t="s">
        <v>1045</v>
      </c>
      <c r="E290" s="13" t="s">
        <v>1051</v>
      </c>
      <c r="F290" s="47">
        <v>600</v>
      </c>
      <c r="G290" s="14">
        <v>17000</v>
      </c>
      <c r="H290" s="14">
        <f t="shared" si="18"/>
        <v>7650</v>
      </c>
      <c r="I290" s="33">
        <v>24650</v>
      </c>
      <c r="J290" s="79">
        <v>75</v>
      </c>
      <c r="K290" s="79">
        <v>0</v>
      </c>
      <c r="L290" s="79">
        <v>0</v>
      </c>
      <c r="M290" s="79">
        <v>0</v>
      </c>
      <c r="N290" s="75">
        <f t="shared" si="16"/>
        <v>0.006</v>
      </c>
      <c r="O290" s="76">
        <f t="shared" si="17"/>
        <v>75.006</v>
      </c>
      <c r="P290" s="77" t="s">
        <v>1248</v>
      </c>
    </row>
    <row r="291" spans="1:16" ht="22.5">
      <c r="A291" s="21">
        <v>288</v>
      </c>
      <c r="B291" s="73" t="s">
        <v>873</v>
      </c>
      <c r="C291" s="12" t="s">
        <v>846</v>
      </c>
      <c r="D291" s="12" t="s">
        <v>1206</v>
      </c>
      <c r="E291" s="13" t="s">
        <v>1207</v>
      </c>
      <c r="F291" s="47">
        <v>400</v>
      </c>
      <c r="G291" s="32">
        <v>250000</v>
      </c>
      <c r="H291" s="14">
        <f>+I291-G291</f>
        <v>112500</v>
      </c>
      <c r="I291" s="33">
        <v>362500</v>
      </c>
      <c r="J291" s="79">
        <v>75</v>
      </c>
      <c r="K291" s="79">
        <v>0</v>
      </c>
      <c r="L291" s="79">
        <v>0</v>
      </c>
      <c r="M291" s="79">
        <v>0</v>
      </c>
      <c r="N291" s="75">
        <v>0.004</v>
      </c>
      <c r="O291" s="76">
        <f t="shared" si="17"/>
        <v>75.004</v>
      </c>
      <c r="P291" s="77" t="s">
        <v>974</v>
      </c>
    </row>
    <row r="292" spans="1:16" ht="45">
      <c r="A292" s="21">
        <v>289</v>
      </c>
      <c r="B292" s="34" t="s">
        <v>647</v>
      </c>
      <c r="C292" s="34" t="s">
        <v>620</v>
      </c>
      <c r="D292" s="34" t="s">
        <v>878</v>
      </c>
      <c r="E292" s="13" t="s">
        <v>395</v>
      </c>
      <c r="F292" s="52">
        <v>350</v>
      </c>
      <c r="G292" s="14">
        <v>254000</v>
      </c>
      <c r="H292" s="14">
        <f aca="true" t="shared" si="19" ref="H292:H350">I292-G292</f>
        <v>114300</v>
      </c>
      <c r="I292" s="14">
        <v>368300</v>
      </c>
      <c r="J292" s="82">
        <v>75</v>
      </c>
      <c r="K292" s="82">
        <v>0</v>
      </c>
      <c r="L292" s="79">
        <v>0</v>
      </c>
      <c r="M292" s="82">
        <v>0</v>
      </c>
      <c r="N292" s="75">
        <f aca="true" t="shared" si="20" ref="N292:N299">+F292/100000</f>
        <v>0.0035</v>
      </c>
      <c r="O292" s="76">
        <f t="shared" si="17"/>
        <v>75.0035</v>
      </c>
      <c r="P292" s="77" t="s">
        <v>1248</v>
      </c>
    </row>
    <row r="293" spans="1:16" ht="33.75">
      <c r="A293" s="21">
        <v>290</v>
      </c>
      <c r="B293" s="12" t="s">
        <v>552</v>
      </c>
      <c r="C293" s="12" t="s">
        <v>846</v>
      </c>
      <c r="D293" s="12" t="s">
        <v>661</v>
      </c>
      <c r="E293" s="13" t="s">
        <v>328</v>
      </c>
      <c r="F293" s="65">
        <v>250</v>
      </c>
      <c r="G293" s="32">
        <v>72000</v>
      </c>
      <c r="H293" s="14">
        <f t="shared" si="19"/>
        <v>32400</v>
      </c>
      <c r="I293" s="32">
        <v>104400</v>
      </c>
      <c r="J293" s="79">
        <v>75</v>
      </c>
      <c r="K293" s="79">
        <v>0</v>
      </c>
      <c r="L293" s="79">
        <v>0</v>
      </c>
      <c r="M293" s="79">
        <v>0</v>
      </c>
      <c r="N293" s="75">
        <f t="shared" si="20"/>
        <v>0.0025</v>
      </c>
      <c r="O293" s="76">
        <f t="shared" si="17"/>
        <v>75.0025</v>
      </c>
      <c r="P293" s="77" t="s">
        <v>1248</v>
      </c>
    </row>
    <row r="294" spans="1:16" ht="33.75">
      <c r="A294" s="21">
        <v>291</v>
      </c>
      <c r="B294" s="12" t="s">
        <v>552</v>
      </c>
      <c r="C294" s="12" t="s">
        <v>846</v>
      </c>
      <c r="D294" s="12" t="s">
        <v>51</v>
      </c>
      <c r="E294" s="13" t="s">
        <v>327</v>
      </c>
      <c r="F294" s="65">
        <v>250</v>
      </c>
      <c r="G294" s="32">
        <v>500000</v>
      </c>
      <c r="H294" s="14">
        <f t="shared" si="19"/>
        <v>225000</v>
      </c>
      <c r="I294" s="32">
        <v>725000</v>
      </c>
      <c r="J294" s="79">
        <v>75</v>
      </c>
      <c r="K294" s="79">
        <v>0</v>
      </c>
      <c r="L294" s="79">
        <v>0</v>
      </c>
      <c r="M294" s="79">
        <v>0</v>
      </c>
      <c r="N294" s="75">
        <f t="shared" si="20"/>
        <v>0.0025</v>
      </c>
      <c r="O294" s="76">
        <f t="shared" si="17"/>
        <v>75.0025</v>
      </c>
      <c r="P294" s="77" t="s">
        <v>1248</v>
      </c>
    </row>
    <row r="295" spans="1:16" ht="22.5">
      <c r="A295" s="21">
        <v>292</v>
      </c>
      <c r="B295" s="34" t="s">
        <v>645</v>
      </c>
      <c r="C295" s="34" t="s">
        <v>577</v>
      </c>
      <c r="D295" s="34" t="s">
        <v>879</v>
      </c>
      <c r="E295" s="13" t="s">
        <v>396</v>
      </c>
      <c r="F295" s="52">
        <v>225</v>
      </c>
      <c r="G295" s="14">
        <v>361456</v>
      </c>
      <c r="H295" s="14">
        <f t="shared" si="19"/>
        <v>162655</v>
      </c>
      <c r="I295" s="14">
        <v>524111</v>
      </c>
      <c r="J295" s="82">
        <v>75</v>
      </c>
      <c r="K295" s="82">
        <v>0</v>
      </c>
      <c r="L295" s="79">
        <v>0</v>
      </c>
      <c r="M295" s="82">
        <v>0</v>
      </c>
      <c r="N295" s="75">
        <f t="shared" si="20"/>
        <v>0.00225</v>
      </c>
      <c r="O295" s="76">
        <f t="shared" si="17"/>
        <v>75.00225</v>
      </c>
      <c r="P295" s="77" t="s">
        <v>1248</v>
      </c>
    </row>
    <row r="296" spans="1:16" ht="33.75">
      <c r="A296" s="21">
        <v>293</v>
      </c>
      <c r="B296" s="34" t="s">
        <v>869</v>
      </c>
      <c r="C296" s="34" t="s">
        <v>553</v>
      </c>
      <c r="D296" s="34" t="s">
        <v>118</v>
      </c>
      <c r="E296" s="13" t="s">
        <v>397</v>
      </c>
      <c r="F296" s="52">
        <v>200</v>
      </c>
      <c r="G296" s="14">
        <v>95000</v>
      </c>
      <c r="H296" s="14">
        <f t="shared" si="19"/>
        <v>27400</v>
      </c>
      <c r="I296" s="14">
        <v>122400</v>
      </c>
      <c r="J296" s="82">
        <v>75</v>
      </c>
      <c r="K296" s="82">
        <v>0</v>
      </c>
      <c r="L296" s="79">
        <v>0</v>
      </c>
      <c r="M296" s="82">
        <v>0</v>
      </c>
      <c r="N296" s="75">
        <f t="shared" si="20"/>
        <v>0.002</v>
      </c>
      <c r="O296" s="76">
        <f t="shared" si="17"/>
        <v>75.002</v>
      </c>
      <c r="P296" s="77" t="s">
        <v>1248</v>
      </c>
    </row>
    <row r="297" spans="1:16" ht="22.5">
      <c r="A297" s="21">
        <v>294</v>
      </c>
      <c r="B297" s="12" t="s">
        <v>1024</v>
      </c>
      <c r="C297" s="12" t="s">
        <v>847</v>
      </c>
      <c r="D297" s="12" t="s">
        <v>1045</v>
      </c>
      <c r="E297" s="13" t="s">
        <v>1052</v>
      </c>
      <c r="F297" s="47">
        <v>180</v>
      </c>
      <c r="G297" s="14">
        <v>6000</v>
      </c>
      <c r="H297" s="14">
        <f t="shared" si="19"/>
        <v>2700</v>
      </c>
      <c r="I297" s="33">
        <v>8700</v>
      </c>
      <c r="J297" s="79">
        <v>75</v>
      </c>
      <c r="K297" s="79">
        <v>0</v>
      </c>
      <c r="L297" s="79">
        <v>0</v>
      </c>
      <c r="M297" s="79">
        <v>0</v>
      </c>
      <c r="N297" s="75">
        <f t="shared" si="20"/>
        <v>0.0018</v>
      </c>
      <c r="O297" s="76">
        <f t="shared" si="17"/>
        <v>75.0018</v>
      </c>
      <c r="P297" s="77" t="s">
        <v>1248</v>
      </c>
    </row>
    <row r="298" spans="1:16" ht="22.5">
      <c r="A298" s="21">
        <v>295</v>
      </c>
      <c r="B298" s="12" t="s">
        <v>1027</v>
      </c>
      <c r="C298" s="12" t="s">
        <v>847</v>
      </c>
      <c r="D298" s="12" t="s">
        <v>1045</v>
      </c>
      <c r="E298" s="13" t="s">
        <v>1053</v>
      </c>
      <c r="F298" s="47">
        <v>115</v>
      </c>
      <c r="G298" s="14">
        <v>6000</v>
      </c>
      <c r="H298" s="14">
        <f t="shared" si="19"/>
        <v>2700</v>
      </c>
      <c r="I298" s="33">
        <v>8700</v>
      </c>
      <c r="J298" s="79">
        <v>75</v>
      </c>
      <c r="K298" s="79">
        <v>0</v>
      </c>
      <c r="L298" s="79">
        <v>0</v>
      </c>
      <c r="M298" s="79">
        <v>0</v>
      </c>
      <c r="N298" s="75">
        <f t="shared" si="20"/>
        <v>0.00115</v>
      </c>
      <c r="O298" s="76">
        <f t="shared" si="17"/>
        <v>75.00115</v>
      </c>
      <c r="P298" s="77" t="s">
        <v>1248</v>
      </c>
    </row>
    <row r="299" spans="1:16" ht="22.5">
      <c r="A299" s="21">
        <v>296</v>
      </c>
      <c r="B299" s="34" t="s">
        <v>975</v>
      </c>
      <c r="C299" s="34" t="s">
        <v>846</v>
      </c>
      <c r="D299" s="71" t="s">
        <v>1054</v>
      </c>
      <c r="E299" s="106" t="s">
        <v>1055</v>
      </c>
      <c r="F299" s="107">
        <v>105</v>
      </c>
      <c r="G299" s="108">
        <v>300000</v>
      </c>
      <c r="H299" s="108">
        <f t="shared" si="19"/>
        <v>60000</v>
      </c>
      <c r="I299" s="108">
        <v>360000</v>
      </c>
      <c r="J299" s="82">
        <v>75</v>
      </c>
      <c r="K299" s="82">
        <v>0</v>
      </c>
      <c r="L299" s="79">
        <v>0</v>
      </c>
      <c r="M299" s="82">
        <v>0</v>
      </c>
      <c r="N299" s="75">
        <f t="shared" si="20"/>
        <v>0.00105</v>
      </c>
      <c r="O299" s="76">
        <f t="shared" si="17"/>
        <v>75.00105</v>
      </c>
      <c r="P299" s="77" t="s">
        <v>1249</v>
      </c>
    </row>
    <row r="300" spans="1:16" ht="22.5">
      <c r="A300" s="21">
        <v>297</v>
      </c>
      <c r="B300" s="34" t="s">
        <v>186</v>
      </c>
      <c r="C300" s="34" t="s">
        <v>613</v>
      </c>
      <c r="D300" s="34" t="s">
        <v>154</v>
      </c>
      <c r="E300" s="35" t="s">
        <v>403</v>
      </c>
      <c r="F300" s="59">
        <v>88088</v>
      </c>
      <c r="G300" s="36">
        <v>128641</v>
      </c>
      <c r="H300" s="14">
        <f t="shared" si="19"/>
        <v>57888</v>
      </c>
      <c r="I300" s="36">
        <v>186529</v>
      </c>
      <c r="J300" s="83">
        <v>35</v>
      </c>
      <c r="K300" s="83">
        <v>0</v>
      </c>
      <c r="L300" s="83">
        <v>20</v>
      </c>
      <c r="M300" s="83">
        <v>15</v>
      </c>
      <c r="N300" s="75">
        <v>0.88088</v>
      </c>
      <c r="O300" s="76">
        <f t="shared" si="17"/>
        <v>70.88088</v>
      </c>
      <c r="P300" s="77" t="s">
        <v>1248</v>
      </c>
    </row>
    <row r="301" spans="1:16" ht="22.5">
      <c r="A301" s="21">
        <v>298</v>
      </c>
      <c r="B301" s="34" t="s">
        <v>573</v>
      </c>
      <c r="C301" s="34" t="s">
        <v>558</v>
      </c>
      <c r="D301" s="34" t="s">
        <v>1208</v>
      </c>
      <c r="E301" s="13" t="s">
        <v>1209</v>
      </c>
      <c r="F301" s="52">
        <v>11484</v>
      </c>
      <c r="G301" s="14">
        <v>660000</v>
      </c>
      <c r="H301" s="14">
        <f t="shared" si="19"/>
        <v>297000</v>
      </c>
      <c r="I301" s="14">
        <v>957000</v>
      </c>
      <c r="J301" s="82">
        <v>25</v>
      </c>
      <c r="K301" s="82">
        <v>0</v>
      </c>
      <c r="L301" s="79">
        <v>15</v>
      </c>
      <c r="M301" s="82">
        <v>30</v>
      </c>
      <c r="N301" s="75">
        <f aca="true" t="shared" si="21" ref="N301:N316">+F301/100000</f>
        <v>0.11484</v>
      </c>
      <c r="O301" s="76">
        <f t="shared" si="17"/>
        <v>70.11484</v>
      </c>
      <c r="P301" s="77" t="s">
        <v>974</v>
      </c>
    </row>
    <row r="302" spans="1:16" ht="22.5">
      <c r="A302" s="21">
        <v>299</v>
      </c>
      <c r="B302" s="12" t="s">
        <v>893</v>
      </c>
      <c r="C302" s="51" t="s">
        <v>613</v>
      </c>
      <c r="D302" s="12" t="s">
        <v>1210</v>
      </c>
      <c r="E302" s="13" t="s">
        <v>1211</v>
      </c>
      <c r="F302" s="47">
        <v>11287</v>
      </c>
      <c r="G302" s="14">
        <v>607500</v>
      </c>
      <c r="H302" s="14">
        <f t="shared" si="19"/>
        <v>273375</v>
      </c>
      <c r="I302" s="14">
        <v>880875</v>
      </c>
      <c r="J302" s="82">
        <v>25</v>
      </c>
      <c r="K302" s="82">
        <v>0</v>
      </c>
      <c r="L302" s="79">
        <v>15</v>
      </c>
      <c r="M302" s="82">
        <v>30</v>
      </c>
      <c r="N302" s="75">
        <f t="shared" si="21"/>
        <v>0.11287</v>
      </c>
      <c r="O302" s="76">
        <f t="shared" si="17"/>
        <v>70.11287</v>
      </c>
      <c r="P302" s="77" t="s">
        <v>974</v>
      </c>
    </row>
    <row r="303" spans="1:16" ht="22.5">
      <c r="A303" s="21">
        <v>300</v>
      </c>
      <c r="B303" s="17" t="s">
        <v>617</v>
      </c>
      <c r="C303" s="62" t="s">
        <v>553</v>
      </c>
      <c r="D303" s="17" t="s">
        <v>108</v>
      </c>
      <c r="E303" s="26" t="s">
        <v>398</v>
      </c>
      <c r="F303" s="43">
        <v>3236</v>
      </c>
      <c r="G303" s="27">
        <v>425000</v>
      </c>
      <c r="H303" s="39">
        <f t="shared" si="19"/>
        <v>191250</v>
      </c>
      <c r="I303" s="27">
        <v>616250</v>
      </c>
      <c r="J303" s="87">
        <v>15</v>
      </c>
      <c r="K303" s="87">
        <v>50</v>
      </c>
      <c r="L303" s="87">
        <v>5</v>
      </c>
      <c r="M303" s="87">
        <v>0</v>
      </c>
      <c r="N303" s="75">
        <f t="shared" si="21"/>
        <v>0.03236</v>
      </c>
      <c r="O303" s="76">
        <f t="shared" si="17"/>
        <v>70.03236</v>
      </c>
      <c r="P303" s="77" t="s">
        <v>1248</v>
      </c>
    </row>
    <row r="304" spans="1:16" ht="56.25">
      <c r="A304" s="21">
        <v>301</v>
      </c>
      <c r="B304" s="17" t="s">
        <v>566</v>
      </c>
      <c r="C304" s="17" t="s">
        <v>567</v>
      </c>
      <c r="D304" s="17" t="s">
        <v>880</v>
      </c>
      <c r="E304" s="26" t="s">
        <v>399</v>
      </c>
      <c r="F304" s="64">
        <v>255000</v>
      </c>
      <c r="G304" s="28">
        <v>13000000</v>
      </c>
      <c r="H304" s="18">
        <f t="shared" si="19"/>
        <v>4110000</v>
      </c>
      <c r="I304" s="28">
        <v>17110000</v>
      </c>
      <c r="J304" s="74">
        <v>30</v>
      </c>
      <c r="K304" s="74">
        <v>0</v>
      </c>
      <c r="L304" s="74">
        <v>20</v>
      </c>
      <c r="M304" s="74">
        <v>15</v>
      </c>
      <c r="N304" s="75">
        <f t="shared" si="21"/>
        <v>2.55</v>
      </c>
      <c r="O304" s="76">
        <f t="shared" si="17"/>
        <v>67.55</v>
      </c>
      <c r="P304" s="77" t="s">
        <v>1248</v>
      </c>
    </row>
    <row r="305" spans="1:16" ht="22.5">
      <c r="A305" s="21">
        <v>302</v>
      </c>
      <c r="B305" s="12" t="s">
        <v>955</v>
      </c>
      <c r="C305" s="51" t="s">
        <v>190</v>
      </c>
      <c r="D305" s="12" t="s">
        <v>956</v>
      </c>
      <c r="E305" s="13" t="s">
        <v>402</v>
      </c>
      <c r="F305" s="47">
        <v>609325</v>
      </c>
      <c r="G305" s="29">
        <v>1698592</v>
      </c>
      <c r="H305" s="30">
        <f t="shared" si="19"/>
        <v>437357</v>
      </c>
      <c r="I305" s="31">
        <v>2135949</v>
      </c>
      <c r="J305" s="80">
        <v>60</v>
      </c>
      <c r="K305" s="80">
        <v>0</v>
      </c>
      <c r="L305" s="80">
        <v>0</v>
      </c>
      <c r="M305" s="80">
        <v>0</v>
      </c>
      <c r="N305" s="75">
        <f t="shared" si="21"/>
        <v>6.09325</v>
      </c>
      <c r="O305" s="81">
        <f t="shared" si="17"/>
        <v>66.09325</v>
      </c>
      <c r="P305" s="77" t="s">
        <v>1248</v>
      </c>
    </row>
    <row r="306" spans="1:16" ht="45">
      <c r="A306" s="21">
        <v>303</v>
      </c>
      <c r="B306" s="12" t="s">
        <v>955</v>
      </c>
      <c r="C306" s="51" t="s">
        <v>190</v>
      </c>
      <c r="D306" s="12" t="s">
        <v>245</v>
      </c>
      <c r="E306" s="13" t="s">
        <v>401</v>
      </c>
      <c r="F306" s="47">
        <v>609325</v>
      </c>
      <c r="G306" s="29">
        <v>4446416</v>
      </c>
      <c r="H306" s="30">
        <f t="shared" si="19"/>
        <v>2200401</v>
      </c>
      <c r="I306" s="31">
        <v>6646817</v>
      </c>
      <c r="J306" s="80">
        <v>60</v>
      </c>
      <c r="K306" s="80">
        <v>0</v>
      </c>
      <c r="L306" s="80">
        <v>0</v>
      </c>
      <c r="M306" s="80">
        <v>0</v>
      </c>
      <c r="N306" s="75">
        <f t="shared" si="21"/>
        <v>6.09325</v>
      </c>
      <c r="O306" s="81">
        <f t="shared" si="17"/>
        <v>66.09325</v>
      </c>
      <c r="P306" s="77" t="s">
        <v>1248</v>
      </c>
    </row>
    <row r="307" spans="1:16" ht="22.5">
      <c r="A307" s="21">
        <v>304</v>
      </c>
      <c r="B307" s="12" t="s">
        <v>955</v>
      </c>
      <c r="C307" s="51" t="s">
        <v>190</v>
      </c>
      <c r="D307" s="12" t="s">
        <v>153</v>
      </c>
      <c r="E307" s="13" t="s">
        <v>400</v>
      </c>
      <c r="F307" s="47">
        <v>609325</v>
      </c>
      <c r="G307" s="29">
        <v>350000</v>
      </c>
      <c r="H307" s="30">
        <f t="shared" si="19"/>
        <v>157500</v>
      </c>
      <c r="I307" s="31">
        <v>507500</v>
      </c>
      <c r="J307" s="80">
        <v>60</v>
      </c>
      <c r="K307" s="80">
        <v>0</v>
      </c>
      <c r="L307" s="80">
        <v>0</v>
      </c>
      <c r="M307" s="80">
        <v>0</v>
      </c>
      <c r="N307" s="75">
        <f t="shared" si="21"/>
        <v>6.09325</v>
      </c>
      <c r="O307" s="81">
        <f t="shared" si="17"/>
        <v>66.09325</v>
      </c>
      <c r="P307" s="77" t="s">
        <v>1248</v>
      </c>
    </row>
    <row r="308" spans="1:16" ht="22.5">
      <c r="A308" s="21">
        <v>305</v>
      </c>
      <c r="B308" s="12" t="s">
        <v>18</v>
      </c>
      <c r="C308" s="12" t="s">
        <v>556</v>
      </c>
      <c r="D308" s="34" t="s">
        <v>154</v>
      </c>
      <c r="E308" s="13" t="s">
        <v>404</v>
      </c>
      <c r="F308" s="47">
        <v>28071</v>
      </c>
      <c r="G308" s="31">
        <v>105001</v>
      </c>
      <c r="H308" s="14">
        <f t="shared" si="19"/>
        <v>47250</v>
      </c>
      <c r="I308" s="31">
        <v>152251</v>
      </c>
      <c r="J308" s="80">
        <v>35</v>
      </c>
      <c r="K308" s="80">
        <v>0</v>
      </c>
      <c r="L308" s="80">
        <v>0</v>
      </c>
      <c r="M308" s="80">
        <v>30</v>
      </c>
      <c r="N308" s="75">
        <f t="shared" si="21"/>
        <v>0.28071</v>
      </c>
      <c r="O308" s="76">
        <f t="shared" si="17"/>
        <v>65.28071</v>
      </c>
      <c r="P308" s="77" t="s">
        <v>1248</v>
      </c>
    </row>
    <row r="309" spans="1:16" ht="22.5">
      <c r="A309" s="21">
        <v>306</v>
      </c>
      <c r="B309" s="12" t="s">
        <v>66</v>
      </c>
      <c r="C309" s="12" t="s">
        <v>934</v>
      </c>
      <c r="D309" s="12" t="s">
        <v>27</v>
      </c>
      <c r="E309" s="13" t="s">
        <v>406</v>
      </c>
      <c r="F309" s="47">
        <v>16350</v>
      </c>
      <c r="G309" s="32">
        <v>250000</v>
      </c>
      <c r="H309" s="14">
        <f t="shared" si="19"/>
        <v>112500</v>
      </c>
      <c r="I309" s="33">
        <v>362500</v>
      </c>
      <c r="J309" s="79">
        <v>15</v>
      </c>
      <c r="K309" s="79">
        <v>50</v>
      </c>
      <c r="L309" s="79">
        <v>0</v>
      </c>
      <c r="M309" s="79">
        <v>0</v>
      </c>
      <c r="N309" s="75">
        <f t="shared" si="21"/>
        <v>0.1635</v>
      </c>
      <c r="O309" s="76">
        <f t="shared" si="17"/>
        <v>65.1635</v>
      </c>
      <c r="P309" s="77" t="s">
        <v>1248</v>
      </c>
    </row>
    <row r="310" spans="1:16" ht="22.5">
      <c r="A310" s="21">
        <v>307</v>
      </c>
      <c r="B310" s="12" t="s">
        <v>66</v>
      </c>
      <c r="C310" s="12" t="s">
        <v>934</v>
      </c>
      <c r="D310" s="12" t="s">
        <v>28</v>
      </c>
      <c r="E310" s="13" t="s">
        <v>405</v>
      </c>
      <c r="F310" s="47">
        <v>16350</v>
      </c>
      <c r="G310" s="32">
        <v>3090000</v>
      </c>
      <c r="H310" s="14">
        <f t="shared" si="19"/>
        <v>1118800</v>
      </c>
      <c r="I310" s="33">
        <v>4208800</v>
      </c>
      <c r="J310" s="79">
        <v>15</v>
      </c>
      <c r="K310" s="79">
        <v>50</v>
      </c>
      <c r="L310" s="79">
        <v>0</v>
      </c>
      <c r="M310" s="79">
        <v>0</v>
      </c>
      <c r="N310" s="75">
        <f t="shared" si="21"/>
        <v>0.1635</v>
      </c>
      <c r="O310" s="76">
        <f t="shared" si="17"/>
        <v>65.1635</v>
      </c>
      <c r="P310" s="77" t="s">
        <v>1248</v>
      </c>
    </row>
    <row r="311" spans="1:16" ht="22.5">
      <c r="A311" s="21">
        <v>308</v>
      </c>
      <c r="B311" s="22" t="s">
        <v>152</v>
      </c>
      <c r="C311" s="22" t="s">
        <v>620</v>
      </c>
      <c r="D311" s="22" t="s">
        <v>1056</v>
      </c>
      <c r="E311" s="23" t="s">
        <v>1057</v>
      </c>
      <c r="F311" s="45">
        <v>8810</v>
      </c>
      <c r="G311" s="18">
        <v>800000</v>
      </c>
      <c r="H311" s="18">
        <f t="shared" si="19"/>
        <v>140000</v>
      </c>
      <c r="I311" s="40">
        <v>940000</v>
      </c>
      <c r="J311" s="78">
        <v>60</v>
      </c>
      <c r="K311" s="78">
        <v>0</v>
      </c>
      <c r="L311" s="78">
        <v>5</v>
      </c>
      <c r="M311" s="78">
        <v>0</v>
      </c>
      <c r="N311" s="84">
        <f t="shared" si="21"/>
        <v>0.0881</v>
      </c>
      <c r="O311" s="76">
        <f t="shared" si="17"/>
        <v>65.0881</v>
      </c>
      <c r="P311" s="77" t="s">
        <v>982</v>
      </c>
    </row>
    <row r="312" spans="1:16" ht="22.5">
      <c r="A312" s="21">
        <v>309</v>
      </c>
      <c r="B312" s="34" t="s">
        <v>1037</v>
      </c>
      <c r="C312" s="34" t="s">
        <v>17</v>
      </c>
      <c r="D312" s="34" t="s">
        <v>1058</v>
      </c>
      <c r="E312" s="13" t="s">
        <v>1059</v>
      </c>
      <c r="F312" s="52">
        <v>8180</v>
      </c>
      <c r="G312" s="14">
        <v>2904000</v>
      </c>
      <c r="H312" s="14">
        <f t="shared" si="19"/>
        <v>905650</v>
      </c>
      <c r="I312" s="14">
        <v>3809650</v>
      </c>
      <c r="J312" s="82">
        <v>50</v>
      </c>
      <c r="K312" s="82">
        <v>0</v>
      </c>
      <c r="L312" s="79">
        <v>0</v>
      </c>
      <c r="M312" s="82">
        <v>15</v>
      </c>
      <c r="N312" s="75">
        <f t="shared" si="21"/>
        <v>0.0818</v>
      </c>
      <c r="O312" s="76">
        <f t="shared" si="17"/>
        <v>65.0818</v>
      </c>
      <c r="P312" s="77" t="s">
        <v>1249</v>
      </c>
    </row>
    <row r="313" spans="1:16" ht="22.5">
      <c r="A313" s="21">
        <v>310</v>
      </c>
      <c r="B313" s="34" t="s">
        <v>95</v>
      </c>
      <c r="C313" s="34" t="s">
        <v>567</v>
      </c>
      <c r="D313" s="34" t="s">
        <v>612</v>
      </c>
      <c r="E313" s="37" t="s">
        <v>408</v>
      </c>
      <c r="F313" s="52">
        <v>5516</v>
      </c>
      <c r="G313" s="14">
        <v>825000</v>
      </c>
      <c r="H313" s="14">
        <f t="shared" si="19"/>
        <v>371250</v>
      </c>
      <c r="I313" s="14">
        <v>1196250</v>
      </c>
      <c r="J313" s="82">
        <v>50</v>
      </c>
      <c r="K313" s="82">
        <v>0</v>
      </c>
      <c r="L313" s="82">
        <v>15</v>
      </c>
      <c r="M313" s="82">
        <v>0</v>
      </c>
      <c r="N313" s="75">
        <f t="shared" si="21"/>
        <v>0.05516</v>
      </c>
      <c r="O313" s="76">
        <f t="shared" si="17"/>
        <v>65.05516</v>
      </c>
      <c r="P313" s="77" t="s">
        <v>1248</v>
      </c>
    </row>
    <row r="314" spans="1:16" ht="22.5">
      <c r="A314" s="21">
        <v>311</v>
      </c>
      <c r="B314" s="12" t="s">
        <v>653</v>
      </c>
      <c r="C314" s="51" t="s">
        <v>620</v>
      </c>
      <c r="D314" s="12" t="s">
        <v>157</v>
      </c>
      <c r="E314" s="13" t="s">
        <v>412</v>
      </c>
      <c r="F314" s="47">
        <v>289553</v>
      </c>
      <c r="G314" s="31">
        <v>600000</v>
      </c>
      <c r="H314" s="30">
        <f t="shared" si="19"/>
        <v>270000</v>
      </c>
      <c r="I314" s="31">
        <v>870000</v>
      </c>
      <c r="J314" s="80">
        <v>60</v>
      </c>
      <c r="K314" s="80">
        <v>0</v>
      </c>
      <c r="L314" s="80">
        <v>0</v>
      </c>
      <c r="M314" s="80">
        <v>0</v>
      </c>
      <c r="N314" s="75">
        <f t="shared" si="21"/>
        <v>2.89553</v>
      </c>
      <c r="O314" s="81">
        <f t="shared" si="17"/>
        <v>62.89553</v>
      </c>
      <c r="P314" s="77" t="s">
        <v>1248</v>
      </c>
    </row>
    <row r="315" spans="1:16" ht="22.5">
      <c r="A315" s="21">
        <v>312</v>
      </c>
      <c r="B315" s="12" t="s">
        <v>653</v>
      </c>
      <c r="C315" s="51" t="s">
        <v>620</v>
      </c>
      <c r="D315" s="12" t="s">
        <v>248</v>
      </c>
      <c r="E315" s="13" t="s">
        <v>411</v>
      </c>
      <c r="F315" s="47">
        <v>289553</v>
      </c>
      <c r="G315" s="31">
        <v>400000</v>
      </c>
      <c r="H315" s="30">
        <f t="shared" si="19"/>
        <v>180000</v>
      </c>
      <c r="I315" s="31">
        <v>580000</v>
      </c>
      <c r="J315" s="80">
        <v>60</v>
      </c>
      <c r="K315" s="80">
        <v>0</v>
      </c>
      <c r="L315" s="80">
        <v>0</v>
      </c>
      <c r="M315" s="80">
        <v>0</v>
      </c>
      <c r="N315" s="75">
        <f t="shared" si="21"/>
        <v>2.89553</v>
      </c>
      <c r="O315" s="81">
        <f t="shared" si="17"/>
        <v>62.89553</v>
      </c>
      <c r="P315" s="77" t="s">
        <v>1248</v>
      </c>
    </row>
    <row r="316" spans="1:16" ht="22.5">
      <c r="A316" s="21">
        <v>313</v>
      </c>
      <c r="B316" s="34" t="s">
        <v>895</v>
      </c>
      <c r="C316" s="53" t="s">
        <v>562</v>
      </c>
      <c r="D316" s="34" t="s">
        <v>957</v>
      </c>
      <c r="E316" s="35" t="s">
        <v>413</v>
      </c>
      <c r="F316" s="59">
        <v>217230</v>
      </c>
      <c r="G316" s="36">
        <v>400000</v>
      </c>
      <c r="H316" s="30">
        <f t="shared" si="19"/>
        <v>180000</v>
      </c>
      <c r="I316" s="36">
        <v>580000</v>
      </c>
      <c r="J316" s="83">
        <v>60</v>
      </c>
      <c r="K316" s="83">
        <v>0</v>
      </c>
      <c r="L316" s="83">
        <v>0</v>
      </c>
      <c r="M316" s="83">
        <v>0</v>
      </c>
      <c r="N316" s="75">
        <f t="shared" si="21"/>
        <v>2.1723</v>
      </c>
      <c r="O316" s="81">
        <f t="shared" si="17"/>
        <v>62.1723</v>
      </c>
      <c r="P316" s="77" t="s">
        <v>1248</v>
      </c>
    </row>
    <row r="317" spans="1:16" ht="22.5">
      <c r="A317" s="21">
        <v>314</v>
      </c>
      <c r="B317" s="34" t="s">
        <v>186</v>
      </c>
      <c r="C317" s="34" t="s">
        <v>613</v>
      </c>
      <c r="D317" s="34" t="s">
        <v>26</v>
      </c>
      <c r="E317" s="35" t="s">
        <v>451</v>
      </c>
      <c r="F317" s="59">
        <v>88088</v>
      </c>
      <c r="G317" s="36">
        <v>322686</v>
      </c>
      <c r="H317" s="14">
        <f t="shared" si="19"/>
        <v>145209</v>
      </c>
      <c r="I317" s="36">
        <v>467895</v>
      </c>
      <c r="J317" s="83">
        <v>25</v>
      </c>
      <c r="K317" s="83">
        <v>0</v>
      </c>
      <c r="L317" s="83">
        <v>20</v>
      </c>
      <c r="M317" s="83">
        <v>15</v>
      </c>
      <c r="N317" s="75">
        <v>0.88088</v>
      </c>
      <c r="O317" s="76">
        <f t="shared" si="17"/>
        <v>60.88088</v>
      </c>
      <c r="P317" s="77" t="s">
        <v>1248</v>
      </c>
    </row>
    <row r="318" spans="1:16" ht="67.5">
      <c r="A318" s="21">
        <v>315</v>
      </c>
      <c r="B318" s="12" t="s">
        <v>191</v>
      </c>
      <c r="C318" s="12" t="s">
        <v>555</v>
      </c>
      <c r="D318" s="12" t="s">
        <v>958</v>
      </c>
      <c r="E318" s="13" t="s">
        <v>415</v>
      </c>
      <c r="F318" s="47">
        <v>65375</v>
      </c>
      <c r="G318" s="32">
        <v>4444705</v>
      </c>
      <c r="H318" s="14">
        <f t="shared" si="19"/>
        <v>1552306</v>
      </c>
      <c r="I318" s="33">
        <v>5997011</v>
      </c>
      <c r="J318" s="79">
        <v>60</v>
      </c>
      <c r="K318" s="79">
        <v>0</v>
      </c>
      <c r="L318" s="79">
        <v>0</v>
      </c>
      <c r="M318" s="79">
        <v>0</v>
      </c>
      <c r="N318" s="75">
        <f aca="true" t="shared" si="22" ref="N318:N337">+F318/100000</f>
        <v>0.65375</v>
      </c>
      <c r="O318" s="76">
        <f t="shared" si="17"/>
        <v>60.65375</v>
      </c>
      <c r="P318" s="77" t="s">
        <v>974</v>
      </c>
    </row>
    <row r="319" spans="1:16" ht="22.5">
      <c r="A319" s="21">
        <v>316</v>
      </c>
      <c r="B319" s="34" t="s">
        <v>920</v>
      </c>
      <c r="C319" s="34" t="s">
        <v>553</v>
      </c>
      <c r="D319" s="34" t="s">
        <v>959</v>
      </c>
      <c r="E319" s="13" t="s">
        <v>416</v>
      </c>
      <c r="F319" s="52">
        <v>50649</v>
      </c>
      <c r="G319" s="14">
        <v>820000</v>
      </c>
      <c r="H319" s="14">
        <f t="shared" si="19"/>
        <v>101500</v>
      </c>
      <c r="I319" s="14">
        <v>921500</v>
      </c>
      <c r="J319" s="82">
        <v>60</v>
      </c>
      <c r="K319" s="82">
        <v>0</v>
      </c>
      <c r="L319" s="79">
        <v>0</v>
      </c>
      <c r="M319" s="82">
        <v>0</v>
      </c>
      <c r="N319" s="75">
        <f t="shared" si="22"/>
        <v>0.50649</v>
      </c>
      <c r="O319" s="76">
        <f t="shared" si="17"/>
        <v>60.50649</v>
      </c>
      <c r="P319" s="77" t="s">
        <v>1248</v>
      </c>
    </row>
    <row r="320" spans="1:16" ht="22.5">
      <c r="A320" s="21">
        <v>317</v>
      </c>
      <c r="B320" s="34" t="s">
        <v>618</v>
      </c>
      <c r="C320" s="34" t="s">
        <v>619</v>
      </c>
      <c r="D320" s="34" t="s">
        <v>183</v>
      </c>
      <c r="E320" s="35" t="s">
        <v>417</v>
      </c>
      <c r="F320" s="59">
        <v>50000</v>
      </c>
      <c r="G320" s="32">
        <v>7500000</v>
      </c>
      <c r="H320" s="14">
        <f t="shared" si="19"/>
        <v>2530000</v>
      </c>
      <c r="I320" s="32">
        <v>10030000</v>
      </c>
      <c r="J320" s="82">
        <v>60</v>
      </c>
      <c r="K320" s="82">
        <v>0</v>
      </c>
      <c r="L320" s="82">
        <v>0</v>
      </c>
      <c r="M320" s="82">
        <v>0</v>
      </c>
      <c r="N320" s="75">
        <f t="shared" si="22"/>
        <v>0.5</v>
      </c>
      <c r="O320" s="76">
        <f t="shared" si="17"/>
        <v>60.5</v>
      </c>
      <c r="P320" s="77" t="s">
        <v>1248</v>
      </c>
    </row>
    <row r="321" spans="1:16" ht="12.75">
      <c r="A321" s="21">
        <v>318</v>
      </c>
      <c r="B321" s="34" t="s">
        <v>554</v>
      </c>
      <c r="C321" s="53" t="s">
        <v>555</v>
      </c>
      <c r="D321" s="34" t="s">
        <v>247</v>
      </c>
      <c r="E321" s="35" t="s">
        <v>422</v>
      </c>
      <c r="F321" s="59">
        <v>40377</v>
      </c>
      <c r="G321" s="36">
        <v>2500000</v>
      </c>
      <c r="H321" s="30">
        <f t="shared" si="19"/>
        <v>880000</v>
      </c>
      <c r="I321" s="36">
        <v>3380000</v>
      </c>
      <c r="J321" s="83">
        <v>60</v>
      </c>
      <c r="K321" s="83">
        <v>0</v>
      </c>
      <c r="L321" s="83">
        <v>0</v>
      </c>
      <c r="M321" s="83">
        <v>0</v>
      </c>
      <c r="N321" s="75">
        <f t="shared" si="22"/>
        <v>0.40377</v>
      </c>
      <c r="O321" s="76">
        <f t="shared" si="17"/>
        <v>60.40377</v>
      </c>
      <c r="P321" s="77" t="s">
        <v>1248</v>
      </c>
    </row>
    <row r="322" spans="1:16" ht="33.75">
      <c r="A322" s="21">
        <v>319</v>
      </c>
      <c r="B322" s="34" t="s">
        <v>554</v>
      </c>
      <c r="C322" s="53" t="s">
        <v>555</v>
      </c>
      <c r="D322" s="34" t="s">
        <v>214</v>
      </c>
      <c r="E322" s="35" t="s">
        <v>421</v>
      </c>
      <c r="F322" s="59">
        <v>40377</v>
      </c>
      <c r="G322" s="36">
        <v>300000</v>
      </c>
      <c r="H322" s="30">
        <f t="shared" si="19"/>
        <v>135000</v>
      </c>
      <c r="I322" s="36">
        <v>435000</v>
      </c>
      <c r="J322" s="83">
        <v>60</v>
      </c>
      <c r="K322" s="83">
        <v>0</v>
      </c>
      <c r="L322" s="83">
        <v>0</v>
      </c>
      <c r="M322" s="83">
        <v>0</v>
      </c>
      <c r="N322" s="75">
        <f t="shared" si="22"/>
        <v>0.40377</v>
      </c>
      <c r="O322" s="76">
        <f t="shared" si="17"/>
        <v>60.40377</v>
      </c>
      <c r="P322" s="77" t="s">
        <v>1248</v>
      </c>
    </row>
    <row r="323" spans="1:16" ht="22.5">
      <c r="A323" s="21">
        <v>320</v>
      </c>
      <c r="B323" s="12" t="s">
        <v>237</v>
      </c>
      <c r="C323" s="12" t="s">
        <v>562</v>
      </c>
      <c r="D323" s="12" t="s">
        <v>110</v>
      </c>
      <c r="E323" s="13" t="s">
        <v>423</v>
      </c>
      <c r="F323" s="47">
        <v>38977</v>
      </c>
      <c r="G323" s="32">
        <v>500000</v>
      </c>
      <c r="H323" s="14">
        <f t="shared" si="19"/>
        <v>225000</v>
      </c>
      <c r="I323" s="33">
        <v>725000</v>
      </c>
      <c r="J323" s="79">
        <v>60</v>
      </c>
      <c r="K323" s="79">
        <v>0</v>
      </c>
      <c r="L323" s="79">
        <v>0</v>
      </c>
      <c r="M323" s="79">
        <v>0</v>
      </c>
      <c r="N323" s="75">
        <f t="shared" si="22"/>
        <v>0.38977</v>
      </c>
      <c r="O323" s="76">
        <f t="shared" si="17"/>
        <v>60.38977</v>
      </c>
      <c r="P323" s="77" t="s">
        <v>1248</v>
      </c>
    </row>
    <row r="324" spans="1:16" ht="22.5">
      <c r="A324" s="21">
        <v>321</v>
      </c>
      <c r="B324" s="34" t="s">
        <v>1060</v>
      </c>
      <c r="C324" s="34" t="s">
        <v>935</v>
      </c>
      <c r="D324" s="34" t="s">
        <v>1061</v>
      </c>
      <c r="E324" s="13" t="s">
        <v>1062</v>
      </c>
      <c r="F324" s="52">
        <v>27500</v>
      </c>
      <c r="G324" s="14">
        <v>2817000</v>
      </c>
      <c r="H324" s="14">
        <f t="shared" si="19"/>
        <v>933000</v>
      </c>
      <c r="I324" s="14">
        <v>3750000</v>
      </c>
      <c r="J324" s="82">
        <v>15</v>
      </c>
      <c r="K324" s="82">
        <v>0</v>
      </c>
      <c r="L324" s="79">
        <v>15</v>
      </c>
      <c r="M324" s="82">
        <v>30</v>
      </c>
      <c r="N324" s="75">
        <f t="shared" si="22"/>
        <v>0.275</v>
      </c>
      <c r="O324" s="76">
        <f aca="true" t="shared" si="23" ref="O324:O387">SUM(J324:N324)</f>
        <v>60.275</v>
      </c>
      <c r="P324" s="77" t="s">
        <v>979</v>
      </c>
    </row>
    <row r="325" spans="1:16" ht="22.5">
      <c r="A325" s="21">
        <v>322</v>
      </c>
      <c r="B325" s="12" t="s">
        <v>939</v>
      </c>
      <c r="C325" s="12" t="s">
        <v>934</v>
      </c>
      <c r="D325" s="12" t="s">
        <v>249</v>
      </c>
      <c r="E325" s="13" t="s">
        <v>424</v>
      </c>
      <c r="F325" s="47">
        <v>24062</v>
      </c>
      <c r="G325" s="32">
        <v>380000</v>
      </c>
      <c r="H325" s="14">
        <f t="shared" si="19"/>
        <v>108580</v>
      </c>
      <c r="I325" s="32">
        <v>488580</v>
      </c>
      <c r="J325" s="79">
        <v>60</v>
      </c>
      <c r="K325" s="79">
        <v>0</v>
      </c>
      <c r="L325" s="82">
        <v>0</v>
      </c>
      <c r="M325" s="79">
        <v>0</v>
      </c>
      <c r="N325" s="75">
        <f t="shared" si="22"/>
        <v>0.24062</v>
      </c>
      <c r="O325" s="76">
        <f t="shared" si="23"/>
        <v>60.24062</v>
      </c>
      <c r="P325" s="77" t="s">
        <v>1248</v>
      </c>
    </row>
    <row r="326" spans="1:16" ht="33.75">
      <c r="A326" s="21">
        <v>323</v>
      </c>
      <c r="B326" s="12" t="s">
        <v>915</v>
      </c>
      <c r="C326" s="12" t="s">
        <v>553</v>
      </c>
      <c r="D326" s="12" t="s">
        <v>215</v>
      </c>
      <c r="E326" s="13" t="s">
        <v>425</v>
      </c>
      <c r="F326" s="47">
        <v>21000</v>
      </c>
      <c r="G326" s="14">
        <v>300000</v>
      </c>
      <c r="H326" s="14">
        <f t="shared" si="19"/>
        <v>135000</v>
      </c>
      <c r="I326" s="33">
        <v>435000</v>
      </c>
      <c r="J326" s="79">
        <v>60</v>
      </c>
      <c r="K326" s="79">
        <v>0</v>
      </c>
      <c r="L326" s="79">
        <v>0</v>
      </c>
      <c r="M326" s="79">
        <v>0</v>
      </c>
      <c r="N326" s="75">
        <f t="shared" si="22"/>
        <v>0.21</v>
      </c>
      <c r="O326" s="76">
        <f t="shared" si="23"/>
        <v>60.21</v>
      </c>
      <c r="P326" s="77" t="s">
        <v>1248</v>
      </c>
    </row>
    <row r="327" spans="1:16" ht="22.5">
      <c r="A327" s="21">
        <v>324</v>
      </c>
      <c r="B327" s="34" t="s">
        <v>216</v>
      </c>
      <c r="C327" s="34" t="s">
        <v>565</v>
      </c>
      <c r="D327" s="34" t="s">
        <v>217</v>
      </c>
      <c r="E327" s="13" t="s">
        <v>426</v>
      </c>
      <c r="F327" s="52">
        <v>19306</v>
      </c>
      <c r="G327" s="14">
        <v>1200000</v>
      </c>
      <c r="H327" s="14">
        <f t="shared" si="19"/>
        <v>206000</v>
      </c>
      <c r="I327" s="14">
        <v>1406000</v>
      </c>
      <c r="J327" s="82">
        <v>60</v>
      </c>
      <c r="K327" s="82">
        <v>0</v>
      </c>
      <c r="L327" s="79">
        <v>0</v>
      </c>
      <c r="M327" s="82">
        <v>0</v>
      </c>
      <c r="N327" s="75">
        <f t="shared" si="22"/>
        <v>0.19306</v>
      </c>
      <c r="O327" s="81">
        <f t="shared" si="23"/>
        <v>60.19306</v>
      </c>
      <c r="P327" s="77" t="s">
        <v>1248</v>
      </c>
    </row>
    <row r="328" spans="1:16" ht="22.5">
      <c r="A328" s="21">
        <v>325</v>
      </c>
      <c r="B328" s="34" t="s">
        <v>218</v>
      </c>
      <c r="C328" s="34" t="s">
        <v>562</v>
      </c>
      <c r="D328" s="34" t="s">
        <v>219</v>
      </c>
      <c r="E328" s="13" t="s">
        <v>427</v>
      </c>
      <c r="F328" s="52">
        <v>18296</v>
      </c>
      <c r="G328" s="14">
        <v>648000</v>
      </c>
      <c r="H328" s="14">
        <f t="shared" si="19"/>
        <v>52000</v>
      </c>
      <c r="I328" s="14">
        <v>700000</v>
      </c>
      <c r="J328" s="82">
        <v>60</v>
      </c>
      <c r="K328" s="82">
        <v>0</v>
      </c>
      <c r="L328" s="79">
        <v>0</v>
      </c>
      <c r="M328" s="82">
        <v>0</v>
      </c>
      <c r="N328" s="75">
        <f t="shared" si="22"/>
        <v>0.18296</v>
      </c>
      <c r="O328" s="81">
        <f t="shared" si="23"/>
        <v>60.18296</v>
      </c>
      <c r="P328" s="77" t="s">
        <v>1248</v>
      </c>
    </row>
    <row r="329" spans="1:16" ht="33.75">
      <c r="A329" s="21">
        <v>326</v>
      </c>
      <c r="B329" s="34" t="s">
        <v>56</v>
      </c>
      <c r="C329" s="53" t="s">
        <v>846</v>
      </c>
      <c r="D329" s="34" t="s">
        <v>220</v>
      </c>
      <c r="E329" s="35" t="s">
        <v>369</v>
      </c>
      <c r="F329" s="54">
        <v>15726</v>
      </c>
      <c r="G329" s="36">
        <v>1281800</v>
      </c>
      <c r="H329" s="30">
        <f t="shared" si="19"/>
        <v>102544</v>
      </c>
      <c r="I329" s="36">
        <v>1384344</v>
      </c>
      <c r="J329" s="83">
        <v>45</v>
      </c>
      <c r="K329" s="83">
        <v>0</v>
      </c>
      <c r="L329" s="83">
        <v>15</v>
      </c>
      <c r="M329" s="83">
        <v>0</v>
      </c>
      <c r="N329" s="75">
        <f t="shared" si="22"/>
        <v>0.15726</v>
      </c>
      <c r="O329" s="81">
        <f t="shared" si="23"/>
        <v>60.15726</v>
      </c>
      <c r="P329" s="77" t="s">
        <v>1248</v>
      </c>
    </row>
    <row r="330" spans="1:16" ht="22.5">
      <c r="A330" s="21">
        <v>327</v>
      </c>
      <c r="B330" s="12" t="s">
        <v>109</v>
      </c>
      <c r="C330" s="12" t="s">
        <v>562</v>
      </c>
      <c r="D330" s="12" t="s">
        <v>221</v>
      </c>
      <c r="E330" s="13" t="s">
        <v>429</v>
      </c>
      <c r="F330" s="47">
        <v>13641</v>
      </c>
      <c r="G330" s="33">
        <v>700500</v>
      </c>
      <c r="H330" s="14">
        <f t="shared" si="19"/>
        <v>301215</v>
      </c>
      <c r="I330" s="33">
        <v>1001715</v>
      </c>
      <c r="J330" s="79">
        <v>60</v>
      </c>
      <c r="K330" s="79">
        <v>0</v>
      </c>
      <c r="L330" s="79">
        <v>0</v>
      </c>
      <c r="M330" s="79">
        <v>0</v>
      </c>
      <c r="N330" s="75">
        <f t="shared" si="22"/>
        <v>0.13641</v>
      </c>
      <c r="O330" s="76">
        <f t="shared" si="23"/>
        <v>60.13641</v>
      </c>
      <c r="P330" s="77" t="s">
        <v>1248</v>
      </c>
    </row>
    <row r="331" spans="1:16" ht="33.75">
      <c r="A331" s="21">
        <v>328</v>
      </c>
      <c r="B331" s="12" t="s">
        <v>109</v>
      </c>
      <c r="C331" s="12" t="s">
        <v>562</v>
      </c>
      <c r="D331" s="12" t="s">
        <v>229</v>
      </c>
      <c r="E331" s="13" t="s">
        <v>428</v>
      </c>
      <c r="F331" s="47">
        <v>13641</v>
      </c>
      <c r="G331" s="33">
        <v>500000</v>
      </c>
      <c r="H331" s="14">
        <f t="shared" si="19"/>
        <v>225000</v>
      </c>
      <c r="I331" s="33">
        <v>725000</v>
      </c>
      <c r="J331" s="79">
        <v>60</v>
      </c>
      <c r="K331" s="79">
        <v>0</v>
      </c>
      <c r="L331" s="79">
        <v>0</v>
      </c>
      <c r="M331" s="79">
        <v>0</v>
      </c>
      <c r="N331" s="75">
        <f t="shared" si="22"/>
        <v>0.13641</v>
      </c>
      <c r="O331" s="76">
        <f t="shared" si="23"/>
        <v>60.13641</v>
      </c>
      <c r="P331" s="77" t="s">
        <v>1248</v>
      </c>
    </row>
    <row r="332" spans="1:16" ht="22.5">
      <c r="A332" s="21">
        <v>329</v>
      </c>
      <c r="B332" s="34" t="s">
        <v>865</v>
      </c>
      <c r="C332" s="34" t="s">
        <v>847</v>
      </c>
      <c r="D332" s="34" t="s">
        <v>223</v>
      </c>
      <c r="E332" s="13" t="s">
        <v>433</v>
      </c>
      <c r="F332" s="52">
        <v>11435</v>
      </c>
      <c r="G332" s="14">
        <v>900000</v>
      </c>
      <c r="H332" s="14">
        <f t="shared" si="19"/>
        <v>400000</v>
      </c>
      <c r="I332" s="14">
        <v>1300000</v>
      </c>
      <c r="J332" s="82">
        <v>60</v>
      </c>
      <c r="K332" s="82">
        <v>0</v>
      </c>
      <c r="L332" s="79">
        <v>0</v>
      </c>
      <c r="M332" s="82">
        <v>0</v>
      </c>
      <c r="N332" s="75">
        <f t="shared" si="22"/>
        <v>0.11435</v>
      </c>
      <c r="O332" s="76">
        <f t="shared" si="23"/>
        <v>60.11435</v>
      </c>
      <c r="P332" s="77" t="s">
        <v>1248</v>
      </c>
    </row>
    <row r="333" spans="1:16" ht="22.5">
      <c r="A333" s="21">
        <v>330</v>
      </c>
      <c r="B333" s="34" t="s">
        <v>865</v>
      </c>
      <c r="C333" s="34" t="s">
        <v>847</v>
      </c>
      <c r="D333" s="34" t="s">
        <v>222</v>
      </c>
      <c r="E333" s="13" t="s">
        <v>432</v>
      </c>
      <c r="F333" s="52">
        <v>11435</v>
      </c>
      <c r="G333" s="14">
        <v>170000</v>
      </c>
      <c r="H333" s="14">
        <f t="shared" si="19"/>
        <v>75500</v>
      </c>
      <c r="I333" s="14">
        <v>245500</v>
      </c>
      <c r="J333" s="82">
        <v>60</v>
      </c>
      <c r="K333" s="82">
        <v>0</v>
      </c>
      <c r="L333" s="79">
        <v>0</v>
      </c>
      <c r="M333" s="82">
        <v>0</v>
      </c>
      <c r="N333" s="75">
        <f t="shared" si="22"/>
        <v>0.11435</v>
      </c>
      <c r="O333" s="76">
        <f t="shared" si="23"/>
        <v>60.11435</v>
      </c>
      <c r="P333" s="77" t="s">
        <v>1248</v>
      </c>
    </row>
    <row r="334" spans="1:16" ht="22.5">
      <c r="A334" s="21">
        <v>331</v>
      </c>
      <c r="B334" s="12" t="s">
        <v>698</v>
      </c>
      <c r="C334" s="12" t="s">
        <v>559</v>
      </c>
      <c r="D334" s="34" t="s">
        <v>1212</v>
      </c>
      <c r="E334" s="13" t="s">
        <v>1213</v>
      </c>
      <c r="F334" s="47">
        <v>10900</v>
      </c>
      <c r="G334" s="33">
        <v>265000</v>
      </c>
      <c r="H334" s="14">
        <f t="shared" si="19"/>
        <v>119250</v>
      </c>
      <c r="I334" s="33">
        <v>384250</v>
      </c>
      <c r="J334" s="82">
        <v>15</v>
      </c>
      <c r="K334" s="79">
        <v>0</v>
      </c>
      <c r="L334" s="79">
        <v>15</v>
      </c>
      <c r="M334" s="79">
        <v>30</v>
      </c>
      <c r="N334" s="75">
        <f t="shared" si="22"/>
        <v>0.109</v>
      </c>
      <c r="O334" s="76">
        <f t="shared" si="23"/>
        <v>60.109</v>
      </c>
      <c r="P334" s="77" t="s">
        <v>974</v>
      </c>
    </row>
    <row r="335" spans="1:16" ht="22.5">
      <c r="A335" s="21">
        <v>332</v>
      </c>
      <c r="B335" s="34" t="s">
        <v>72</v>
      </c>
      <c r="C335" s="34" t="s">
        <v>553</v>
      </c>
      <c r="D335" s="34" t="s">
        <v>250</v>
      </c>
      <c r="E335" s="37" t="s">
        <v>436</v>
      </c>
      <c r="F335" s="52">
        <v>8857</v>
      </c>
      <c r="G335" s="14">
        <v>610000</v>
      </c>
      <c r="H335" s="14">
        <f t="shared" si="19"/>
        <v>274500</v>
      </c>
      <c r="I335" s="14">
        <v>884500</v>
      </c>
      <c r="J335" s="82">
        <v>60</v>
      </c>
      <c r="K335" s="82">
        <v>0</v>
      </c>
      <c r="L335" s="82">
        <v>0</v>
      </c>
      <c r="M335" s="82">
        <v>0</v>
      </c>
      <c r="N335" s="75">
        <f t="shared" si="22"/>
        <v>0.08857</v>
      </c>
      <c r="O335" s="81">
        <f t="shared" si="23"/>
        <v>60.08857</v>
      </c>
      <c r="P335" s="77" t="s">
        <v>1248</v>
      </c>
    </row>
    <row r="336" spans="1:16" ht="56.25">
      <c r="A336" s="21">
        <v>333</v>
      </c>
      <c r="B336" s="34" t="s">
        <v>2</v>
      </c>
      <c r="C336" s="53" t="s">
        <v>562</v>
      </c>
      <c r="D336" s="34" t="s">
        <v>3</v>
      </c>
      <c r="E336" s="35" t="s">
        <v>438</v>
      </c>
      <c r="F336" s="54">
        <v>6000</v>
      </c>
      <c r="G336" s="36">
        <v>470000</v>
      </c>
      <c r="H336" s="30">
        <f t="shared" si="19"/>
        <v>211500</v>
      </c>
      <c r="I336" s="36">
        <v>681500</v>
      </c>
      <c r="J336" s="83">
        <v>60</v>
      </c>
      <c r="K336" s="83">
        <v>0</v>
      </c>
      <c r="L336" s="83">
        <v>0</v>
      </c>
      <c r="M336" s="83">
        <v>0</v>
      </c>
      <c r="N336" s="75">
        <f t="shared" si="22"/>
        <v>0.06</v>
      </c>
      <c r="O336" s="81">
        <f t="shared" si="23"/>
        <v>60.06</v>
      </c>
      <c r="P336" s="77" t="s">
        <v>1248</v>
      </c>
    </row>
    <row r="337" spans="1:16" ht="22.5">
      <c r="A337" s="21">
        <v>334</v>
      </c>
      <c r="B337" s="34" t="s">
        <v>1214</v>
      </c>
      <c r="C337" s="34" t="s">
        <v>620</v>
      </c>
      <c r="D337" s="34" t="s">
        <v>1215</v>
      </c>
      <c r="E337" s="13" t="s">
        <v>1216</v>
      </c>
      <c r="F337" s="52">
        <v>4774</v>
      </c>
      <c r="G337" s="14">
        <v>1430000</v>
      </c>
      <c r="H337" s="14">
        <f t="shared" si="19"/>
        <v>587600</v>
      </c>
      <c r="I337" s="14">
        <v>2017600</v>
      </c>
      <c r="J337" s="82">
        <v>60</v>
      </c>
      <c r="K337" s="82">
        <v>0</v>
      </c>
      <c r="L337" s="79">
        <v>0</v>
      </c>
      <c r="M337" s="82">
        <v>0</v>
      </c>
      <c r="N337" s="75">
        <f t="shared" si="22"/>
        <v>0.04774</v>
      </c>
      <c r="O337" s="76">
        <f t="shared" si="23"/>
        <v>60.04774</v>
      </c>
      <c r="P337" s="77" t="s">
        <v>974</v>
      </c>
    </row>
    <row r="338" spans="1:16" ht="12.75">
      <c r="A338" s="21">
        <v>335</v>
      </c>
      <c r="B338" s="12" t="s">
        <v>1040</v>
      </c>
      <c r="C338" s="16" t="s">
        <v>577</v>
      </c>
      <c r="D338" s="12" t="s">
        <v>1063</v>
      </c>
      <c r="E338" s="13" t="s">
        <v>1064</v>
      </c>
      <c r="F338" s="47">
        <v>4250</v>
      </c>
      <c r="G338" s="14">
        <v>125000</v>
      </c>
      <c r="H338" s="14">
        <f t="shared" si="19"/>
        <v>34250</v>
      </c>
      <c r="I338" s="14">
        <v>159250</v>
      </c>
      <c r="J338" s="78">
        <v>15</v>
      </c>
      <c r="K338" s="78">
        <v>0</v>
      </c>
      <c r="L338" s="78">
        <v>15</v>
      </c>
      <c r="M338" s="78">
        <v>30</v>
      </c>
      <c r="N338" s="89">
        <v>0.044</v>
      </c>
      <c r="O338" s="76">
        <f t="shared" si="23"/>
        <v>60.044</v>
      </c>
      <c r="P338" s="77" t="s">
        <v>1248</v>
      </c>
    </row>
    <row r="339" spans="1:16" ht="33.75">
      <c r="A339" s="21">
        <v>336</v>
      </c>
      <c r="B339" s="12" t="s">
        <v>1040</v>
      </c>
      <c r="C339" s="16" t="s">
        <v>577</v>
      </c>
      <c r="D339" s="12" t="s">
        <v>1217</v>
      </c>
      <c r="E339" s="13" t="s">
        <v>1044</v>
      </c>
      <c r="F339" s="47">
        <v>4250</v>
      </c>
      <c r="G339" s="14">
        <v>565000</v>
      </c>
      <c r="H339" s="14">
        <f t="shared" si="19"/>
        <v>254250</v>
      </c>
      <c r="I339" s="14">
        <v>819250</v>
      </c>
      <c r="J339" s="78">
        <v>15</v>
      </c>
      <c r="K339" s="78">
        <v>0</v>
      </c>
      <c r="L339" s="78">
        <v>15</v>
      </c>
      <c r="M339" s="78">
        <v>30</v>
      </c>
      <c r="N339" s="89">
        <v>0.044</v>
      </c>
      <c r="O339" s="76">
        <f t="shared" si="23"/>
        <v>60.044</v>
      </c>
      <c r="P339" s="77" t="s">
        <v>1249</v>
      </c>
    </row>
    <row r="340" spans="1:16" ht="33.75">
      <c r="A340" s="21">
        <v>337</v>
      </c>
      <c r="B340" s="12" t="s">
        <v>1040</v>
      </c>
      <c r="C340" s="16" t="s">
        <v>577</v>
      </c>
      <c r="D340" s="12" t="s">
        <v>1218</v>
      </c>
      <c r="E340" s="13" t="s">
        <v>1042</v>
      </c>
      <c r="F340" s="47">
        <v>4250</v>
      </c>
      <c r="G340" s="14">
        <v>1065000</v>
      </c>
      <c r="H340" s="14">
        <f t="shared" si="19"/>
        <v>470800</v>
      </c>
      <c r="I340" s="14">
        <v>1535800</v>
      </c>
      <c r="J340" s="78">
        <v>15</v>
      </c>
      <c r="K340" s="78">
        <v>0</v>
      </c>
      <c r="L340" s="78">
        <v>15</v>
      </c>
      <c r="M340" s="78">
        <v>30</v>
      </c>
      <c r="N340" s="89">
        <v>0.044</v>
      </c>
      <c r="O340" s="76">
        <f t="shared" si="23"/>
        <v>60.044</v>
      </c>
      <c r="P340" s="77" t="s">
        <v>1249</v>
      </c>
    </row>
    <row r="341" spans="1:16" ht="22.5">
      <c r="A341" s="21">
        <v>338</v>
      </c>
      <c r="B341" s="34" t="s">
        <v>1202</v>
      </c>
      <c r="C341" s="53" t="s">
        <v>846</v>
      </c>
      <c r="D341" s="34" t="s">
        <v>1219</v>
      </c>
      <c r="E341" s="35" t="s">
        <v>1220</v>
      </c>
      <c r="F341" s="54">
        <v>3600</v>
      </c>
      <c r="G341" s="36">
        <v>241500</v>
      </c>
      <c r="H341" s="14">
        <f t="shared" si="19"/>
        <v>108675</v>
      </c>
      <c r="I341" s="36">
        <v>350175</v>
      </c>
      <c r="J341" s="83">
        <v>60</v>
      </c>
      <c r="K341" s="83">
        <v>0</v>
      </c>
      <c r="L341" s="83">
        <v>0</v>
      </c>
      <c r="M341" s="83">
        <v>0</v>
      </c>
      <c r="N341" s="75">
        <f aca="true" t="shared" si="24" ref="N341:N385">+F341/100000</f>
        <v>0.036</v>
      </c>
      <c r="O341" s="76">
        <f t="shared" si="23"/>
        <v>60.036</v>
      </c>
      <c r="P341" s="77" t="s">
        <v>974</v>
      </c>
    </row>
    <row r="342" spans="1:16" ht="33.75">
      <c r="A342" s="21">
        <v>339</v>
      </c>
      <c r="B342" s="12" t="s">
        <v>70</v>
      </c>
      <c r="C342" s="12" t="s">
        <v>553</v>
      </c>
      <c r="D342" s="12" t="s">
        <v>4</v>
      </c>
      <c r="E342" s="48" t="s">
        <v>439</v>
      </c>
      <c r="F342" s="55">
        <v>3087</v>
      </c>
      <c r="G342" s="33">
        <v>630000</v>
      </c>
      <c r="H342" s="14">
        <f t="shared" si="19"/>
        <v>283500</v>
      </c>
      <c r="I342" s="33">
        <v>913500</v>
      </c>
      <c r="J342" s="79">
        <v>60</v>
      </c>
      <c r="K342" s="79">
        <v>0</v>
      </c>
      <c r="L342" s="79">
        <v>0</v>
      </c>
      <c r="M342" s="79">
        <v>0</v>
      </c>
      <c r="N342" s="75">
        <f t="shared" si="24"/>
        <v>0.03087</v>
      </c>
      <c r="O342" s="76">
        <f t="shared" si="23"/>
        <v>60.03087</v>
      </c>
      <c r="P342" s="77" t="s">
        <v>974</v>
      </c>
    </row>
    <row r="343" spans="1:16" ht="33.75">
      <c r="A343" s="21">
        <v>340</v>
      </c>
      <c r="B343" s="34" t="s">
        <v>92</v>
      </c>
      <c r="C343" s="34" t="s">
        <v>565</v>
      </c>
      <c r="D343" s="34" t="s">
        <v>78</v>
      </c>
      <c r="E343" s="35" t="s">
        <v>440</v>
      </c>
      <c r="F343" s="59">
        <v>2500</v>
      </c>
      <c r="G343" s="32">
        <v>1000000</v>
      </c>
      <c r="H343" s="14">
        <f t="shared" si="19"/>
        <v>450000</v>
      </c>
      <c r="I343" s="32">
        <v>1450000</v>
      </c>
      <c r="J343" s="82">
        <v>30</v>
      </c>
      <c r="K343" s="82">
        <v>0</v>
      </c>
      <c r="L343" s="82">
        <v>0</v>
      </c>
      <c r="M343" s="82">
        <v>30</v>
      </c>
      <c r="N343" s="75">
        <f t="shared" si="24"/>
        <v>0.025</v>
      </c>
      <c r="O343" s="76">
        <f t="shared" si="23"/>
        <v>60.025</v>
      </c>
      <c r="P343" s="77" t="s">
        <v>1248</v>
      </c>
    </row>
    <row r="344" spans="1:16" ht="22.5">
      <c r="A344" s="21">
        <v>341</v>
      </c>
      <c r="B344" s="34" t="s">
        <v>5</v>
      </c>
      <c r="C344" s="53" t="s">
        <v>562</v>
      </c>
      <c r="D344" s="34" t="s">
        <v>6</v>
      </c>
      <c r="E344" s="35" t="s">
        <v>441</v>
      </c>
      <c r="F344" s="54">
        <v>2200</v>
      </c>
      <c r="G344" s="36">
        <v>360000</v>
      </c>
      <c r="H344" s="30">
        <f t="shared" si="19"/>
        <v>130000</v>
      </c>
      <c r="I344" s="36">
        <v>490000</v>
      </c>
      <c r="J344" s="83">
        <v>60</v>
      </c>
      <c r="K344" s="83">
        <v>0</v>
      </c>
      <c r="L344" s="83">
        <v>0</v>
      </c>
      <c r="M344" s="83">
        <v>0</v>
      </c>
      <c r="N344" s="75">
        <f t="shared" si="24"/>
        <v>0.022</v>
      </c>
      <c r="O344" s="81">
        <f t="shared" si="23"/>
        <v>60.022</v>
      </c>
      <c r="P344" s="77" t="s">
        <v>1248</v>
      </c>
    </row>
    <row r="345" spans="1:16" ht="12.75">
      <c r="A345" s="21">
        <v>342</v>
      </c>
      <c r="B345" s="34" t="s">
        <v>7</v>
      </c>
      <c r="C345" s="53" t="s">
        <v>577</v>
      </c>
      <c r="D345" s="34" t="s">
        <v>8</v>
      </c>
      <c r="E345" s="35" t="s">
        <v>442</v>
      </c>
      <c r="F345" s="54">
        <v>1902</v>
      </c>
      <c r="G345" s="36">
        <v>350000</v>
      </c>
      <c r="H345" s="14">
        <f t="shared" si="19"/>
        <v>213000</v>
      </c>
      <c r="I345" s="36">
        <v>563000</v>
      </c>
      <c r="J345" s="83">
        <v>60</v>
      </c>
      <c r="K345" s="83">
        <v>0</v>
      </c>
      <c r="L345" s="83">
        <v>0</v>
      </c>
      <c r="M345" s="83">
        <v>0</v>
      </c>
      <c r="N345" s="75">
        <f t="shared" si="24"/>
        <v>0.01902</v>
      </c>
      <c r="O345" s="76">
        <f t="shared" si="23"/>
        <v>60.01902</v>
      </c>
      <c r="P345" s="77" t="s">
        <v>1248</v>
      </c>
    </row>
    <row r="346" spans="1:16" ht="22.5">
      <c r="A346" s="21">
        <v>343</v>
      </c>
      <c r="B346" s="34" t="s">
        <v>242</v>
      </c>
      <c r="C346" s="53" t="s">
        <v>577</v>
      </c>
      <c r="D346" s="34" t="s">
        <v>1221</v>
      </c>
      <c r="E346" s="35" t="s">
        <v>1222</v>
      </c>
      <c r="F346" s="54">
        <v>1347</v>
      </c>
      <c r="G346" s="36">
        <v>150000</v>
      </c>
      <c r="H346" s="14">
        <f t="shared" si="19"/>
        <v>67500</v>
      </c>
      <c r="I346" s="36">
        <v>217500</v>
      </c>
      <c r="J346" s="83">
        <v>60</v>
      </c>
      <c r="K346" s="83">
        <v>0</v>
      </c>
      <c r="L346" s="83">
        <v>0</v>
      </c>
      <c r="M346" s="83">
        <v>0</v>
      </c>
      <c r="N346" s="75">
        <f t="shared" si="24"/>
        <v>0.01347</v>
      </c>
      <c r="O346" s="76">
        <f t="shared" si="23"/>
        <v>60.01347</v>
      </c>
      <c r="P346" s="77" t="s">
        <v>974</v>
      </c>
    </row>
    <row r="347" spans="1:16" ht="12.75">
      <c r="A347" s="21">
        <v>344</v>
      </c>
      <c r="B347" s="34" t="s">
        <v>48</v>
      </c>
      <c r="C347" s="34" t="s">
        <v>846</v>
      </c>
      <c r="D347" s="34" t="s">
        <v>252</v>
      </c>
      <c r="E347" s="13" t="s">
        <v>443</v>
      </c>
      <c r="F347" s="52">
        <v>1200</v>
      </c>
      <c r="G347" s="14">
        <v>40000</v>
      </c>
      <c r="H347" s="14">
        <f t="shared" si="19"/>
        <v>18000</v>
      </c>
      <c r="I347" s="14">
        <v>58000</v>
      </c>
      <c r="J347" s="82">
        <v>60</v>
      </c>
      <c r="K347" s="82">
        <v>0</v>
      </c>
      <c r="L347" s="79">
        <v>0</v>
      </c>
      <c r="M347" s="82">
        <v>0</v>
      </c>
      <c r="N347" s="75">
        <f t="shared" si="24"/>
        <v>0.012</v>
      </c>
      <c r="O347" s="76">
        <f t="shared" si="23"/>
        <v>60.012</v>
      </c>
      <c r="P347" s="77" t="s">
        <v>1248</v>
      </c>
    </row>
    <row r="348" spans="1:16" ht="45">
      <c r="A348" s="21">
        <v>345</v>
      </c>
      <c r="B348" s="34" t="s">
        <v>1223</v>
      </c>
      <c r="C348" s="53" t="s">
        <v>847</v>
      </c>
      <c r="D348" s="34" t="s">
        <v>1224</v>
      </c>
      <c r="E348" s="16" t="s">
        <v>450</v>
      </c>
      <c r="F348" s="54">
        <v>1000</v>
      </c>
      <c r="G348" s="36">
        <v>68750</v>
      </c>
      <c r="H348" s="30">
        <f t="shared" si="19"/>
        <v>30938</v>
      </c>
      <c r="I348" s="36">
        <v>99688</v>
      </c>
      <c r="J348" s="118">
        <v>15</v>
      </c>
      <c r="K348" s="83">
        <v>0</v>
      </c>
      <c r="L348" s="83">
        <v>15</v>
      </c>
      <c r="M348" s="83">
        <v>30</v>
      </c>
      <c r="N348" s="75">
        <f t="shared" si="24"/>
        <v>0.01</v>
      </c>
      <c r="O348" s="81">
        <f t="shared" si="23"/>
        <v>60.01</v>
      </c>
      <c r="P348" s="77" t="s">
        <v>974</v>
      </c>
    </row>
    <row r="349" spans="1:16" ht="33.75">
      <c r="A349" s="21">
        <v>346</v>
      </c>
      <c r="B349" s="34" t="s">
        <v>647</v>
      </c>
      <c r="C349" s="34" t="s">
        <v>620</v>
      </c>
      <c r="D349" s="34" t="s">
        <v>638</v>
      </c>
      <c r="E349" s="13" t="s">
        <v>445</v>
      </c>
      <c r="F349" s="52">
        <v>350</v>
      </c>
      <c r="G349" s="14">
        <v>350000</v>
      </c>
      <c r="H349" s="14">
        <f t="shared" si="19"/>
        <v>157500</v>
      </c>
      <c r="I349" s="14">
        <v>507500</v>
      </c>
      <c r="J349" s="82">
        <v>60</v>
      </c>
      <c r="K349" s="82">
        <v>0</v>
      </c>
      <c r="L349" s="79">
        <v>0</v>
      </c>
      <c r="M349" s="82">
        <v>0</v>
      </c>
      <c r="N349" s="75">
        <f t="shared" si="24"/>
        <v>0.0035</v>
      </c>
      <c r="O349" s="76">
        <f t="shared" si="23"/>
        <v>60.0035</v>
      </c>
      <c r="P349" s="77" t="s">
        <v>1248</v>
      </c>
    </row>
    <row r="350" spans="1:16" ht="33.75">
      <c r="A350" s="21">
        <v>347</v>
      </c>
      <c r="B350" s="34" t="s">
        <v>645</v>
      </c>
      <c r="C350" s="34" t="s">
        <v>577</v>
      </c>
      <c r="D350" s="34" t="s">
        <v>639</v>
      </c>
      <c r="E350" s="13" t="s">
        <v>446</v>
      </c>
      <c r="F350" s="52">
        <v>225</v>
      </c>
      <c r="G350" s="14">
        <v>38860</v>
      </c>
      <c r="H350" s="14">
        <f t="shared" si="19"/>
        <v>17487</v>
      </c>
      <c r="I350" s="14">
        <v>56347</v>
      </c>
      <c r="J350" s="82">
        <v>60</v>
      </c>
      <c r="K350" s="82">
        <v>0</v>
      </c>
      <c r="L350" s="79">
        <v>0</v>
      </c>
      <c r="M350" s="82">
        <v>0</v>
      </c>
      <c r="N350" s="75">
        <f t="shared" si="24"/>
        <v>0.00225</v>
      </c>
      <c r="O350" s="76">
        <f t="shared" si="23"/>
        <v>60.00225</v>
      </c>
      <c r="P350" s="77" t="s">
        <v>1248</v>
      </c>
    </row>
    <row r="351" spans="1:16" ht="33.75">
      <c r="A351" s="21">
        <v>348</v>
      </c>
      <c r="B351" s="34" t="s">
        <v>869</v>
      </c>
      <c r="C351" s="34" t="s">
        <v>553</v>
      </c>
      <c r="D351" s="34" t="s">
        <v>162</v>
      </c>
      <c r="E351" s="13" t="s">
        <v>447</v>
      </c>
      <c r="F351" s="52">
        <v>200</v>
      </c>
      <c r="G351" s="14">
        <v>135000</v>
      </c>
      <c r="H351" s="14">
        <v>22500</v>
      </c>
      <c r="I351" s="14">
        <v>174000</v>
      </c>
      <c r="J351" s="82">
        <v>60</v>
      </c>
      <c r="K351" s="82">
        <v>0</v>
      </c>
      <c r="L351" s="79">
        <v>0</v>
      </c>
      <c r="M351" s="82">
        <v>0</v>
      </c>
      <c r="N351" s="75">
        <f t="shared" si="24"/>
        <v>0.002</v>
      </c>
      <c r="O351" s="76">
        <f t="shared" si="23"/>
        <v>60.002</v>
      </c>
      <c r="P351" s="77" t="s">
        <v>1248</v>
      </c>
    </row>
    <row r="352" spans="1:16" ht="22.5">
      <c r="A352" s="21">
        <v>349</v>
      </c>
      <c r="B352" s="16" t="s">
        <v>448</v>
      </c>
      <c r="C352" s="16" t="s">
        <v>144</v>
      </c>
      <c r="D352" s="16" t="s">
        <v>1065</v>
      </c>
      <c r="E352" s="61" t="s">
        <v>449</v>
      </c>
      <c r="F352" s="52">
        <v>93</v>
      </c>
      <c r="G352" s="14">
        <v>200000</v>
      </c>
      <c r="H352" s="14">
        <f aca="true" t="shared" si="25" ref="H352:H385">I352-G352</f>
        <v>49160</v>
      </c>
      <c r="I352" s="14">
        <v>249160</v>
      </c>
      <c r="J352" s="82">
        <v>60</v>
      </c>
      <c r="K352" s="82">
        <v>0</v>
      </c>
      <c r="L352" s="79">
        <v>0</v>
      </c>
      <c r="M352" s="82">
        <v>0</v>
      </c>
      <c r="N352" s="75">
        <f t="shared" si="24"/>
        <v>0.00093</v>
      </c>
      <c r="O352" s="76">
        <f t="shared" si="23"/>
        <v>60.00093</v>
      </c>
      <c r="P352" s="77" t="s">
        <v>979</v>
      </c>
    </row>
    <row r="353" spans="1:16" ht="22.5">
      <c r="A353" s="21">
        <v>350</v>
      </c>
      <c r="B353" s="12" t="s">
        <v>18</v>
      </c>
      <c r="C353" s="12" t="s">
        <v>556</v>
      </c>
      <c r="D353" s="12" t="s">
        <v>26</v>
      </c>
      <c r="E353" s="13" t="s">
        <v>452</v>
      </c>
      <c r="F353" s="47">
        <v>28071</v>
      </c>
      <c r="G353" s="31">
        <v>1000563</v>
      </c>
      <c r="H353" s="14">
        <f t="shared" si="25"/>
        <v>450180</v>
      </c>
      <c r="I353" s="31">
        <v>1450743</v>
      </c>
      <c r="J353" s="80">
        <v>25</v>
      </c>
      <c r="K353" s="80">
        <v>0</v>
      </c>
      <c r="L353" s="80">
        <v>0</v>
      </c>
      <c r="M353" s="80">
        <v>30</v>
      </c>
      <c r="N353" s="75">
        <f t="shared" si="24"/>
        <v>0.28071</v>
      </c>
      <c r="O353" s="76">
        <f t="shared" si="23"/>
        <v>55.28071</v>
      </c>
      <c r="P353" s="77" t="s">
        <v>1248</v>
      </c>
    </row>
    <row r="354" spans="1:16" ht="33.75">
      <c r="A354" s="21">
        <v>351</v>
      </c>
      <c r="B354" s="12" t="s">
        <v>163</v>
      </c>
      <c r="C354" s="51" t="s">
        <v>559</v>
      </c>
      <c r="D354" s="12" t="s">
        <v>253</v>
      </c>
      <c r="E354" s="13" t="s">
        <v>455</v>
      </c>
      <c r="F354" s="47">
        <v>253045</v>
      </c>
      <c r="G354" s="29">
        <v>500000</v>
      </c>
      <c r="H354" s="30">
        <f t="shared" si="25"/>
        <v>225000</v>
      </c>
      <c r="I354" s="31">
        <v>725000</v>
      </c>
      <c r="J354" s="80">
        <v>50</v>
      </c>
      <c r="K354" s="80">
        <v>0</v>
      </c>
      <c r="L354" s="80">
        <v>0</v>
      </c>
      <c r="M354" s="80">
        <v>0</v>
      </c>
      <c r="N354" s="75">
        <f t="shared" si="24"/>
        <v>2.53045</v>
      </c>
      <c r="O354" s="81">
        <f t="shared" si="23"/>
        <v>52.53045</v>
      </c>
      <c r="P354" s="77" t="s">
        <v>1248</v>
      </c>
    </row>
    <row r="355" spans="1:16" ht="22.5">
      <c r="A355" s="21">
        <v>352</v>
      </c>
      <c r="B355" s="34" t="s">
        <v>853</v>
      </c>
      <c r="C355" s="34" t="s">
        <v>565</v>
      </c>
      <c r="D355" s="34" t="s">
        <v>9</v>
      </c>
      <c r="E355" s="13" t="s">
        <v>456</v>
      </c>
      <c r="F355" s="52">
        <v>134108</v>
      </c>
      <c r="G355" s="14">
        <v>3000000</v>
      </c>
      <c r="H355" s="14">
        <f t="shared" si="25"/>
        <v>869540</v>
      </c>
      <c r="I355" s="14">
        <v>3869540</v>
      </c>
      <c r="J355" s="82">
        <v>15</v>
      </c>
      <c r="K355" s="82">
        <v>0</v>
      </c>
      <c r="L355" s="79">
        <v>20</v>
      </c>
      <c r="M355" s="82">
        <v>15</v>
      </c>
      <c r="N355" s="75">
        <f t="shared" si="24"/>
        <v>1.34108</v>
      </c>
      <c r="O355" s="76">
        <f t="shared" si="23"/>
        <v>51.34108</v>
      </c>
      <c r="P355" s="77" t="s">
        <v>1248</v>
      </c>
    </row>
    <row r="356" spans="1:16" ht="22.5">
      <c r="A356" s="21">
        <v>353</v>
      </c>
      <c r="B356" s="34" t="s">
        <v>186</v>
      </c>
      <c r="C356" s="53" t="s">
        <v>613</v>
      </c>
      <c r="D356" s="34" t="s">
        <v>259</v>
      </c>
      <c r="E356" s="35" t="s">
        <v>469</v>
      </c>
      <c r="F356" s="59">
        <v>88088</v>
      </c>
      <c r="G356" s="36">
        <v>900000</v>
      </c>
      <c r="H356" s="30">
        <f t="shared" si="25"/>
        <v>266108</v>
      </c>
      <c r="I356" s="36">
        <v>1166108</v>
      </c>
      <c r="J356" s="83">
        <v>15</v>
      </c>
      <c r="K356" s="83">
        <v>0</v>
      </c>
      <c r="L356" s="83">
        <v>20</v>
      </c>
      <c r="M356" s="83">
        <v>15</v>
      </c>
      <c r="N356" s="75">
        <f t="shared" si="24"/>
        <v>0.88088</v>
      </c>
      <c r="O356" s="81">
        <f t="shared" si="23"/>
        <v>50.88088</v>
      </c>
      <c r="P356" s="77" t="s">
        <v>1248</v>
      </c>
    </row>
    <row r="357" spans="1:16" ht="12.75">
      <c r="A357" s="21">
        <v>354</v>
      </c>
      <c r="B357" s="34" t="s">
        <v>231</v>
      </c>
      <c r="C357" s="34" t="s">
        <v>565</v>
      </c>
      <c r="D357" s="34" t="s">
        <v>10</v>
      </c>
      <c r="E357" s="37" t="s">
        <v>460</v>
      </c>
      <c r="F357" s="52">
        <v>26818</v>
      </c>
      <c r="G357" s="14">
        <v>90000</v>
      </c>
      <c r="H357" s="14">
        <f t="shared" si="25"/>
        <v>42200</v>
      </c>
      <c r="I357" s="14">
        <v>132200</v>
      </c>
      <c r="J357" s="82">
        <v>15</v>
      </c>
      <c r="K357" s="82">
        <v>0</v>
      </c>
      <c r="L357" s="82">
        <v>20</v>
      </c>
      <c r="M357" s="82">
        <v>15</v>
      </c>
      <c r="N357" s="75">
        <f t="shared" si="24"/>
        <v>0.26818</v>
      </c>
      <c r="O357" s="76">
        <f t="shared" si="23"/>
        <v>50.26818</v>
      </c>
      <c r="P357" s="77" t="s">
        <v>1248</v>
      </c>
    </row>
    <row r="358" spans="1:16" ht="22.5">
      <c r="A358" s="21">
        <v>355</v>
      </c>
      <c r="B358" s="12" t="s">
        <v>939</v>
      </c>
      <c r="C358" s="12" t="s">
        <v>934</v>
      </c>
      <c r="D358" s="12" t="s">
        <v>254</v>
      </c>
      <c r="E358" s="13" t="s">
        <v>459</v>
      </c>
      <c r="F358" s="47">
        <v>24062</v>
      </c>
      <c r="G358" s="32">
        <v>1400000</v>
      </c>
      <c r="H358" s="14">
        <f t="shared" si="25"/>
        <v>477752</v>
      </c>
      <c r="I358" s="32">
        <v>1877752</v>
      </c>
      <c r="J358" s="79">
        <v>50</v>
      </c>
      <c r="K358" s="79">
        <v>0</v>
      </c>
      <c r="L358" s="82">
        <v>0</v>
      </c>
      <c r="M358" s="79">
        <v>0</v>
      </c>
      <c r="N358" s="75">
        <f t="shared" si="24"/>
        <v>0.24062</v>
      </c>
      <c r="O358" s="76">
        <f t="shared" si="23"/>
        <v>50.24062</v>
      </c>
      <c r="P358" s="77" t="s">
        <v>1248</v>
      </c>
    </row>
    <row r="359" spans="1:16" ht="12.75">
      <c r="A359" s="21">
        <v>356</v>
      </c>
      <c r="B359" s="34" t="s">
        <v>65</v>
      </c>
      <c r="C359" s="16" t="s">
        <v>558</v>
      </c>
      <c r="D359" s="16" t="s">
        <v>1067</v>
      </c>
      <c r="E359" s="61" t="s">
        <v>462</v>
      </c>
      <c r="F359" s="52">
        <v>14326</v>
      </c>
      <c r="G359" s="14">
        <v>291480</v>
      </c>
      <c r="H359" s="14">
        <f t="shared" si="25"/>
        <v>80583</v>
      </c>
      <c r="I359" s="14">
        <v>372063</v>
      </c>
      <c r="J359" s="82">
        <v>15</v>
      </c>
      <c r="K359" s="82">
        <v>0</v>
      </c>
      <c r="L359" s="79">
        <v>5</v>
      </c>
      <c r="M359" s="82">
        <v>30</v>
      </c>
      <c r="N359" s="75">
        <f t="shared" si="24"/>
        <v>0.14326</v>
      </c>
      <c r="O359" s="76">
        <f t="shared" si="23"/>
        <v>50.14326</v>
      </c>
      <c r="P359" s="77" t="s">
        <v>979</v>
      </c>
    </row>
    <row r="360" spans="1:16" ht="22.5">
      <c r="A360" s="21">
        <v>357</v>
      </c>
      <c r="B360" s="34" t="s">
        <v>65</v>
      </c>
      <c r="C360" s="16" t="s">
        <v>558</v>
      </c>
      <c r="D360" s="16" t="s">
        <v>1066</v>
      </c>
      <c r="E360" s="61" t="s">
        <v>461</v>
      </c>
      <c r="F360" s="52">
        <v>14326</v>
      </c>
      <c r="G360" s="14">
        <v>380000</v>
      </c>
      <c r="H360" s="14">
        <f t="shared" si="25"/>
        <v>136700</v>
      </c>
      <c r="I360" s="14">
        <v>516700</v>
      </c>
      <c r="J360" s="82">
        <v>15</v>
      </c>
      <c r="K360" s="82">
        <v>0</v>
      </c>
      <c r="L360" s="79">
        <v>5</v>
      </c>
      <c r="M360" s="82">
        <v>30</v>
      </c>
      <c r="N360" s="75">
        <f t="shared" si="24"/>
        <v>0.14326</v>
      </c>
      <c r="O360" s="76">
        <f t="shared" si="23"/>
        <v>50.14326</v>
      </c>
      <c r="P360" s="77" t="s">
        <v>979</v>
      </c>
    </row>
    <row r="361" spans="1:16" ht="22.5">
      <c r="A361" s="21">
        <v>358</v>
      </c>
      <c r="B361" s="12" t="s">
        <v>109</v>
      </c>
      <c r="C361" s="12" t="s">
        <v>562</v>
      </c>
      <c r="D361" s="12" t="s">
        <v>11</v>
      </c>
      <c r="E361" s="13" t="s">
        <v>463</v>
      </c>
      <c r="F361" s="47">
        <v>13641</v>
      </c>
      <c r="G361" s="33">
        <v>2000000</v>
      </c>
      <c r="H361" s="14">
        <f t="shared" si="25"/>
        <v>770000</v>
      </c>
      <c r="I361" s="33">
        <v>2770000</v>
      </c>
      <c r="J361" s="79">
        <v>50</v>
      </c>
      <c r="K361" s="79">
        <v>0</v>
      </c>
      <c r="L361" s="79">
        <v>0</v>
      </c>
      <c r="M361" s="79">
        <v>0</v>
      </c>
      <c r="N361" s="75">
        <f t="shared" si="24"/>
        <v>0.13641</v>
      </c>
      <c r="O361" s="76">
        <f t="shared" si="23"/>
        <v>50.13641</v>
      </c>
      <c r="P361" s="77" t="s">
        <v>1248</v>
      </c>
    </row>
    <row r="362" spans="1:16" ht="12.75">
      <c r="A362" s="21">
        <v>359</v>
      </c>
      <c r="B362" s="12" t="s">
        <v>47</v>
      </c>
      <c r="C362" s="12" t="s">
        <v>559</v>
      </c>
      <c r="D362" s="12" t="s">
        <v>255</v>
      </c>
      <c r="E362" s="13" t="s">
        <v>464</v>
      </c>
      <c r="F362" s="47">
        <v>13250</v>
      </c>
      <c r="G362" s="14">
        <v>2600000</v>
      </c>
      <c r="H362" s="14">
        <f t="shared" si="25"/>
        <v>676000</v>
      </c>
      <c r="I362" s="33">
        <v>3276000</v>
      </c>
      <c r="J362" s="79">
        <v>50</v>
      </c>
      <c r="K362" s="79">
        <v>0</v>
      </c>
      <c r="L362" s="79">
        <v>0</v>
      </c>
      <c r="M362" s="79">
        <v>0</v>
      </c>
      <c r="N362" s="75">
        <f t="shared" si="24"/>
        <v>0.1325</v>
      </c>
      <c r="O362" s="76">
        <f t="shared" si="23"/>
        <v>50.1325</v>
      </c>
      <c r="P362" s="77" t="s">
        <v>1248</v>
      </c>
    </row>
    <row r="363" spans="1:16" ht="22.5">
      <c r="A363" s="21">
        <v>360</v>
      </c>
      <c r="B363" s="34" t="s">
        <v>22</v>
      </c>
      <c r="C363" s="34" t="s">
        <v>553</v>
      </c>
      <c r="D363" s="12" t="s">
        <v>883</v>
      </c>
      <c r="E363" s="13" t="s">
        <v>465</v>
      </c>
      <c r="F363" s="52">
        <v>10000</v>
      </c>
      <c r="G363" s="32">
        <v>2500000</v>
      </c>
      <c r="H363" s="14">
        <f t="shared" si="25"/>
        <v>930000</v>
      </c>
      <c r="I363" s="32">
        <v>3430000</v>
      </c>
      <c r="J363" s="79">
        <v>50</v>
      </c>
      <c r="K363" s="79">
        <v>0</v>
      </c>
      <c r="L363" s="79">
        <v>0</v>
      </c>
      <c r="M363" s="79">
        <v>0</v>
      </c>
      <c r="N363" s="75">
        <f t="shared" si="24"/>
        <v>0.1</v>
      </c>
      <c r="O363" s="76">
        <f t="shared" si="23"/>
        <v>50.1</v>
      </c>
      <c r="P363" s="77" t="s">
        <v>1248</v>
      </c>
    </row>
    <row r="364" spans="1:16" ht="33.75">
      <c r="A364" s="21">
        <v>361</v>
      </c>
      <c r="B364" s="12" t="s">
        <v>193</v>
      </c>
      <c r="C364" s="12" t="s">
        <v>615</v>
      </c>
      <c r="D364" s="12" t="s">
        <v>81</v>
      </c>
      <c r="E364" s="13" t="s">
        <v>466</v>
      </c>
      <c r="F364" s="47">
        <v>1103</v>
      </c>
      <c r="G364" s="32">
        <v>210000</v>
      </c>
      <c r="H364" s="14">
        <f t="shared" si="25"/>
        <v>94500</v>
      </c>
      <c r="I364" s="33">
        <v>304500</v>
      </c>
      <c r="J364" s="79">
        <v>35</v>
      </c>
      <c r="K364" s="79">
        <v>0</v>
      </c>
      <c r="L364" s="79">
        <v>0</v>
      </c>
      <c r="M364" s="79">
        <v>15</v>
      </c>
      <c r="N364" s="75">
        <f t="shared" si="24"/>
        <v>0.01103</v>
      </c>
      <c r="O364" s="76">
        <f t="shared" si="23"/>
        <v>50.01103</v>
      </c>
      <c r="P364" s="77" t="s">
        <v>1248</v>
      </c>
    </row>
    <row r="365" spans="1:16" ht="33.75">
      <c r="A365" s="21">
        <v>362</v>
      </c>
      <c r="B365" s="12" t="s">
        <v>552</v>
      </c>
      <c r="C365" s="12" t="s">
        <v>846</v>
      </c>
      <c r="D365" s="12" t="s">
        <v>80</v>
      </c>
      <c r="E365" s="13" t="s">
        <v>409</v>
      </c>
      <c r="F365" s="65">
        <v>250</v>
      </c>
      <c r="G365" s="32">
        <v>50000</v>
      </c>
      <c r="H365" s="14">
        <f t="shared" si="25"/>
        <v>22500</v>
      </c>
      <c r="I365" s="32">
        <v>72500</v>
      </c>
      <c r="J365" s="79">
        <v>50</v>
      </c>
      <c r="K365" s="79">
        <v>0</v>
      </c>
      <c r="L365" s="79">
        <v>0</v>
      </c>
      <c r="M365" s="79">
        <v>0</v>
      </c>
      <c r="N365" s="75">
        <f t="shared" si="24"/>
        <v>0.0025</v>
      </c>
      <c r="O365" s="76">
        <f t="shared" si="23"/>
        <v>50.0025</v>
      </c>
      <c r="P365" s="77" t="s">
        <v>1248</v>
      </c>
    </row>
    <row r="366" spans="1:16" ht="22.5">
      <c r="A366" s="21">
        <v>363</v>
      </c>
      <c r="B366" s="34" t="s">
        <v>975</v>
      </c>
      <c r="C366" s="34" t="s">
        <v>846</v>
      </c>
      <c r="D366" s="71" t="s">
        <v>1068</v>
      </c>
      <c r="E366" s="106" t="s">
        <v>1069</v>
      </c>
      <c r="F366" s="107">
        <v>105</v>
      </c>
      <c r="G366" s="108">
        <v>300000</v>
      </c>
      <c r="H366" s="108">
        <f t="shared" si="25"/>
        <v>60000</v>
      </c>
      <c r="I366" s="108">
        <v>360000</v>
      </c>
      <c r="J366" s="82">
        <v>50</v>
      </c>
      <c r="K366" s="82">
        <v>0</v>
      </c>
      <c r="L366" s="79">
        <v>0</v>
      </c>
      <c r="M366" s="82">
        <v>0</v>
      </c>
      <c r="N366" s="75">
        <f t="shared" si="24"/>
        <v>0.00105</v>
      </c>
      <c r="O366" s="76">
        <f t="shared" si="23"/>
        <v>50.00105</v>
      </c>
      <c r="P366" s="77" t="s">
        <v>1248</v>
      </c>
    </row>
    <row r="367" spans="1:16" ht="12.75">
      <c r="A367" s="21">
        <v>364</v>
      </c>
      <c r="B367" s="12" t="s">
        <v>155</v>
      </c>
      <c r="C367" s="12" t="s">
        <v>846</v>
      </c>
      <c r="D367" s="12" t="s">
        <v>156</v>
      </c>
      <c r="E367" s="13" t="s">
        <v>410</v>
      </c>
      <c r="F367" s="47">
        <v>75</v>
      </c>
      <c r="G367" s="32">
        <v>150000</v>
      </c>
      <c r="H367" s="60">
        <f t="shared" si="25"/>
        <v>67500</v>
      </c>
      <c r="I367" s="33">
        <v>217500</v>
      </c>
      <c r="J367" s="79">
        <v>50</v>
      </c>
      <c r="K367" s="79">
        <v>0</v>
      </c>
      <c r="L367" s="79">
        <v>0</v>
      </c>
      <c r="M367" s="79">
        <v>0</v>
      </c>
      <c r="N367" s="75">
        <f t="shared" si="24"/>
        <v>0.00075</v>
      </c>
      <c r="O367" s="76">
        <f t="shared" si="23"/>
        <v>50.00075</v>
      </c>
      <c r="P367" s="77" t="s">
        <v>1248</v>
      </c>
    </row>
    <row r="368" spans="1:16" ht="33.75">
      <c r="A368" s="21">
        <v>365</v>
      </c>
      <c r="B368" s="12" t="s">
        <v>60</v>
      </c>
      <c r="C368" s="12" t="s">
        <v>562</v>
      </c>
      <c r="D368" s="12" t="s">
        <v>82</v>
      </c>
      <c r="E368" s="13" t="s">
        <v>468</v>
      </c>
      <c r="F368" s="47">
        <v>119650</v>
      </c>
      <c r="G368" s="32">
        <v>950000</v>
      </c>
      <c r="H368" s="14">
        <f t="shared" si="25"/>
        <v>427500</v>
      </c>
      <c r="I368" s="32">
        <v>1377500</v>
      </c>
      <c r="J368" s="79">
        <v>15</v>
      </c>
      <c r="K368" s="79">
        <v>0</v>
      </c>
      <c r="L368" s="79">
        <v>0</v>
      </c>
      <c r="M368" s="79">
        <v>30</v>
      </c>
      <c r="N368" s="75">
        <f t="shared" si="24"/>
        <v>1.1965</v>
      </c>
      <c r="O368" s="76">
        <f t="shared" si="23"/>
        <v>46.1965</v>
      </c>
      <c r="P368" s="77" t="s">
        <v>1248</v>
      </c>
    </row>
    <row r="369" spans="1:16" ht="33.75">
      <c r="A369" s="21">
        <v>366</v>
      </c>
      <c r="B369" s="12" t="s">
        <v>60</v>
      </c>
      <c r="C369" s="12" t="s">
        <v>562</v>
      </c>
      <c r="D369" s="12" t="s">
        <v>884</v>
      </c>
      <c r="E369" s="13" t="s">
        <v>467</v>
      </c>
      <c r="F369" s="47">
        <v>119650</v>
      </c>
      <c r="G369" s="32">
        <v>1196000</v>
      </c>
      <c r="H369" s="14">
        <f t="shared" si="25"/>
        <v>512720</v>
      </c>
      <c r="I369" s="32">
        <v>1708720</v>
      </c>
      <c r="J369" s="79">
        <v>15</v>
      </c>
      <c r="K369" s="79">
        <v>0</v>
      </c>
      <c r="L369" s="79">
        <v>0</v>
      </c>
      <c r="M369" s="79">
        <v>30</v>
      </c>
      <c r="N369" s="75">
        <f t="shared" si="24"/>
        <v>1.1965</v>
      </c>
      <c r="O369" s="76">
        <f t="shared" si="23"/>
        <v>46.1965</v>
      </c>
      <c r="P369" s="77" t="s">
        <v>1248</v>
      </c>
    </row>
    <row r="370" spans="1:16" ht="22.5">
      <c r="A370" s="21">
        <v>367</v>
      </c>
      <c r="B370" s="12" t="s">
        <v>893</v>
      </c>
      <c r="C370" s="51" t="s">
        <v>613</v>
      </c>
      <c r="D370" s="12" t="s">
        <v>1225</v>
      </c>
      <c r="E370" s="13" t="s">
        <v>1226</v>
      </c>
      <c r="F370" s="47">
        <v>11287</v>
      </c>
      <c r="G370" s="14">
        <v>150000</v>
      </c>
      <c r="H370" s="14">
        <f t="shared" si="25"/>
        <v>67500</v>
      </c>
      <c r="I370" s="14">
        <v>217500</v>
      </c>
      <c r="J370" s="82">
        <v>1</v>
      </c>
      <c r="K370" s="82">
        <v>0</v>
      </c>
      <c r="L370" s="79">
        <v>15</v>
      </c>
      <c r="M370" s="82">
        <v>30</v>
      </c>
      <c r="N370" s="75">
        <f t="shared" si="24"/>
        <v>0.11287</v>
      </c>
      <c r="O370" s="76">
        <f t="shared" si="23"/>
        <v>46.11287</v>
      </c>
      <c r="P370" s="77" t="s">
        <v>974</v>
      </c>
    </row>
    <row r="371" spans="1:16" ht="22.5">
      <c r="A371" s="21">
        <v>368</v>
      </c>
      <c r="B371" s="12" t="s">
        <v>698</v>
      </c>
      <c r="C371" s="12" t="s">
        <v>559</v>
      </c>
      <c r="D371" s="34" t="s">
        <v>1227</v>
      </c>
      <c r="E371" s="13" t="s">
        <v>1228</v>
      </c>
      <c r="F371" s="47">
        <v>10900</v>
      </c>
      <c r="G371" s="33">
        <v>250000</v>
      </c>
      <c r="H371" s="14">
        <f t="shared" si="25"/>
        <v>112500</v>
      </c>
      <c r="I371" s="33">
        <v>362500</v>
      </c>
      <c r="J371" s="82">
        <v>1</v>
      </c>
      <c r="K371" s="79">
        <v>0</v>
      </c>
      <c r="L371" s="79">
        <v>15</v>
      </c>
      <c r="M371" s="79">
        <v>30</v>
      </c>
      <c r="N371" s="75">
        <f t="shared" si="24"/>
        <v>0.109</v>
      </c>
      <c r="O371" s="76">
        <f t="shared" si="23"/>
        <v>46.109</v>
      </c>
      <c r="P371" s="77" t="s">
        <v>974</v>
      </c>
    </row>
    <row r="372" spans="1:16" ht="22.5">
      <c r="A372" s="21">
        <v>369</v>
      </c>
      <c r="B372" s="22" t="s">
        <v>181</v>
      </c>
      <c r="C372" s="57" t="s">
        <v>17</v>
      </c>
      <c r="D372" s="22" t="s">
        <v>418</v>
      </c>
      <c r="E372" s="23" t="s">
        <v>419</v>
      </c>
      <c r="F372" s="45">
        <v>47115</v>
      </c>
      <c r="G372" s="25">
        <v>638000</v>
      </c>
      <c r="H372" s="19">
        <f t="shared" si="25"/>
        <v>287100</v>
      </c>
      <c r="I372" s="24">
        <v>925100</v>
      </c>
      <c r="J372" s="85">
        <v>45</v>
      </c>
      <c r="K372" s="85">
        <v>0</v>
      </c>
      <c r="L372" s="85">
        <v>0</v>
      </c>
      <c r="M372" s="85">
        <v>0</v>
      </c>
      <c r="N372" s="75">
        <f t="shared" si="24"/>
        <v>0.47115</v>
      </c>
      <c r="O372" s="90">
        <f t="shared" si="23"/>
        <v>45.47115</v>
      </c>
      <c r="P372" s="77" t="s">
        <v>1248</v>
      </c>
    </row>
    <row r="373" spans="1:16" ht="33.75">
      <c r="A373" s="21">
        <v>370</v>
      </c>
      <c r="B373" s="34" t="s">
        <v>182</v>
      </c>
      <c r="C373" s="34" t="s">
        <v>565</v>
      </c>
      <c r="D373" s="34" t="s">
        <v>166</v>
      </c>
      <c r="E373" s="37" t="s">
        <v>471</v>
      </c>
      <c r="F373" s="52">
        <v>32500</v>
      </c>
      <c r="G373" s="14">
        <v>2766500</v>
      </c>
      <c r="H373" s="14">
        <f t="shared" si="25"/>
        <v>1015280</v>
      </c>
      <c r="I373" s="14">
        <v>3781780</v>
      </c>
      <c r="J373" s="79">
        <v>30</v>
      </c>
      <c r="K373" s="79">
        <v>0</v>
      </c>
      <c r="L373" s="79">
        <v>15</v>
      </c>
      <c r="M373" s="79">
        <v>0</v>
      </c>
      <c r="N373" s="75">
        <f t="shared" si="24"/>
        <v>0.325</v>
      </c>
      <c r="O373" s="76">
        <f t="shared" si="23"/>
        <v>45.325</v>
      </c>
      <c r="P373" s="77" t="s">
        <v>1248</v>
      </c>
    </row>
    <row r="374" spans="1:16" ht="12.75">
      <c r="A374" s="21">
        <v>371</v>
      </c>
      <c r="B374" s="34" t="s">
        <v>24</v>
      </c>
      <c r="C374" s="34" t="s">
        <v>934</v>
      </c>
      <c r="D374" s="34" t="s">
        <v>58</v>
      </c>
      <c r="E374" s="13" t="s">
        <v>472</v>
      </c>
      <c r="F374" s="52">
        <v>29780</v>
      </c>
      <c r="G374" s="14">
        <v>400000</v>
      </c>
      <c r="H374" s="14">
        <f t="shared" si="25"/>
        <v>180000</v>
      </c>
      <c r="I374" s="14">
        <v>580000</v>
      </c>
      <c r="J374" s="82">
        <v>15</v>
      </c>
      <c r="K374" s="82">
        <v>0</v>
      </c>
      <c r="L374" s="82">
        <v>0</v>
      </c>
      <c r="M374" s="82">
        <v>30</v>
      </c>
      <c r="N374" s="75">
        <f t="shared" si="24"/>
        <v>0.2978</v>
      </c>
      <c r="O374" s="76">
        <f t="shared" si="23"/>
        <v>45.2978</v>
      </c>
      <c r="P374" s="77" t="s">
        <v>1248</v>
      </c>
    </row>
    <row r="375" spans="1:16" ht="22.5">
      <c r="A375" s="21">
        <v>372</v>
      </c>
      <c r="B375" s="12" t="s">
        <v>18</v>
      </c>
      <c r="C375" s="51" t="s">
        <v>556</v>
      </c>
      <c r="D375" s="12" t="s">
        <v>256</v>
      </c>
      <c r="E375" s="13" t="s">
        <v>470</v>
      </c>
      <c r="F375" s="47">
        <v>28071</v>
      </c>
      <c r="G375" s="31">
        <v>2000000</v>
      </c>
      <c r="H375" s="30">
        <f t="shared" si="25"/>
        <v>770000</v>
      </c>
      <c r="I375" s="31">
        <v>2770000</v>
      </c>
      <c r="J375" s="80">
        <v>15</v>
      </c>
      <c r="K375" s="80">
        <v>0</v>
      </c>
      <c r="L375" s="80">
        <v>0</v>
      </c>
      <c r="M375" s="80">
        <v>30</v>
      </c>
      <c r="N375" s="75">
        <f t="shared" si="24"/>
        <v>0.28071</v>
      </c>
      <c r="O375" s="81">
        <f t="shared" si="23"/>
        <v>45.28071</v>
      </c>
      <c r="P375" s="77" t="s">
        <v>1248</v>
      </c>
    </row>
    <row r="376" spans="1:16" ht="22.5">
      <c r="A376" s="21">
        <v>373</v>
      </c>
      <c r="B376" s="16" t="s">
        <v>1070</v>
      </c>
      <c r="C376" s="16" t="s">
        <v>567</v>
      </c>
      <c r="D376" s="16" t="s">
        <v>1071</v>
      </c>
      <c r="E376" s="13" t="s">
        <v>1072</v>
      </c>
      <c r="F376" s="91">
        <v>27200</v>
      </c>
      <c r="G376" s="92">
        <v>1522500</v>
      </c>
      <c r="H376" s="92">
        <f t="shared" si="25"/>
        <v>617200</v>
      </c>
      <c r="I376" s="92">
        <v>2139700</v>
      </c>
      <c r="J376" s="93">
        <v>45</v>
      </c>
      <c r="K376" s="93">
        <v>0</v>
      </c>
      <c r="L376" s="79">
        <v>0</v>
      </c>
      <c r="M376" s="93">
        <v>0</v>
      </c>
      <c r="N376" s="75">
        <f t="shared" si="24"/>
        <v>0.272</v>
      </c>
      <c r="O376" s="76">
        <f t="shared" si="23"/>
        <v>45.272</v>
      </c>
      <c r="P376" s="77" t="s">
        <v>1248</v>
      </c>
    </row>
    <row r="377" spans="1:16" ht="33.75">
      <c r="A377" s="21">
        <v>374</v>
      </c>
      <c r="B377" s="34" t="s">
        <v>14</v>
      </c>
      <c r="C377" s="53" t="s">
        <v>559</v>
      </c>
      <c r="D377" s="34" t="s">
        <v>586</v>
      </c>
      <c r="E377" s="35" t="s">
        <v>473</v>
      </c>
      <c r="F377" s="54">
        <v>22000</v>
      </c>
      <c r="G377" s="36">
        <v>250000</v>
      </c>
      <c r="H377" s="14">
        <f t="shared" si="25"/>
        <v>20000</v>
      </c>
      <c r="I377" s="36">
        <v>270000</v>
      </c>
      <c r="J377" s="83">
        <v>25</v>
      </c>
      <c r="K377" s="83">
        <v>0</v>
      </c>
      <c r="L377" s="83">
        <v>20</v>
      </c>
      <c r="M377" s="83">
        <v>0</v>
      </c>
      <c r="N377" s="75">
        <f t="shared" si="24"/>
        <v>0.22</v>
      </c>
      <c r="O377" s="76">
        <f t="shared" si="23"/>
        <v>45.22</v>
      </c>
      <c r="P377" s="77" t="s">
        <v>1248</v>
      </c>
    </row>
    <row r="378" spans="1:16" ht="22.5">
      <c r="A378" s="21">
        <v>375</v>
      </c>
      <c r="B378" s="34" t="s">
        <v>865</v>
      </c>
      <c r="C378" s="34" t="s">
        <v>847</v>
      </c>
      <c r="D378" s="34" t="s">
        <v>257</v>
      </c>
      <c r="E378" s="13" t="s">
        <v>474</v>
      </c>
      <c r="F378" s="52">
        <v>11435</v>
      </c>
      <c r="G378" s="14">
        <v>175000</v>
      </c>
      <c r="H378" s="14">
        <f t="shared" si="25"/>
        <v>78750</v>
      </c>
      <c r="I378" s="14">
        <v>253750</v>
      </c>
      <c r="J378" s="82">
        <v>45</v>
      </c>
      <c r="K378" s="82">
        <v>0</v>
      </c>
      <c r="L378" s="79">
        <v>0</v>
      </c>
      <c r="M378" s="82">
        <v>0</v>
      </c>
      <c r="N378" s="75">
        <f t="shared" si="24"/>
        <v>0.11435</v>
      </c>
      <c r="O378" s="76">
        <f t="shared" si="23"/>
        <v>45.11435</v>
      </c>
      <c r="P378" s="77" t="s">
        <v>1248</v>
      </c>
    </row>
    <row r="379" spans="1:16" ht="22.5">
      <c r="A379" s="21">
        <v>376</v>
      </c>
      <c r="B379" s="12" t="s">
        <v>1012</v>
      </c>
      <c r="C379" s="12" t="s">
        <v>847</v>
      </c>
      <c r="D379" s="12" t="s">
        <v>1073</v>
      </c>
      <c r="E379" s="13" t="s">
        <v>1074</v>
      </c>
      <c r="F379" s="47">
        <v>1625</v>
      </c>
      <c r="G379" s="14">
        <v>39000</v>
      </c>
      <c r="H379" s="14">
        <f t="shared" si="25"/>
        <v>17550</v>
      </c>
      <c r="I379" s="33">
        <v>56550</v>
      </c>
      <c r="J379" s="79">
        <v>45</v>
      </c>
      <c r="K379" s="79">
        <v>0</v>
      </c>
      <c r="L379" s="79">
        <v>0</v>
      </c>
      <c r="M379" s="79">
        <v>0</v>
      </c>
      <c r="N379" s="75">
        <f t="shared" si="24"/>
        <v>0.01625</v>
      </c>
      <c r="O379" s="76">
        <f t="shared" si="23"/>
        <v>45.01625</v>
      </c>
      <c r="P379" s="77" t="s">
        <v>1248</v>
      </c>
    </row>
    <row r="380" spans="1:16" ht="12.75">
      <c r="A380" s="21">
        <v>377</v>
      </c>
      <c r="B380" s="34" t="s">
        <v>1075</v>
      </c>
      <c r="C380" s="34" t="s">
        <v>577</v>
      </c>
      <c r="D380" s="34" t="s">
        <v>1076</v>
      </c>
      <c r="E380" s="13" t="s">
        <v>1077</v>
      </c>
      <c r="F380" s="52">
        <v>1525</v>
      </c>
      <c r="G380" s="14">
        <v>250000</v>
      </c>
      <c r="H380" s="14">
        <f t="shared" si="25"/>
        <v>112500</v>
      </c>
      <c r="I380" s="14">
        <v>362500</v>
      </c>
      <c r="J380" s="82">
        <v>15</v>
      </c>
      <c r="K380" s="82">
        <v>0</v>
      </c>
      <c r="L380" s="79">
        <v>0</v>
      </c>
      <c r="M380" s="82">
        <v>30</v>
      </c>
      <c r="N380" s="75">
        <f t="shared" si="24"/>
        <v>0.01525</v>
      </c>
      <c r="O380" s="76">
        <f t="shared" si="23"/>
        <v>45.01525</v>
      </c>
      <c r="P380" s="77" t="s">
        <v>1249</v>
      </c>
    </row>
    <row r="381" spans="1:16" ht="12.75">
      <c r="A381" s="21">
        <v>378</v>
      </c>
      <c r="B381" s="34" t="s">
        <v>158</v>
      </c>
      <c r="C381" s="34" t="s">
        <v>846</v>
      </c>
      <c r="D381" s="34" t="s">
        <v>159</v>
      </c>
      <c r="E381" s="13" t="s">
        <v>160</v>
      </c>
      <c r="F381" s="52">
        <v>1500</v>
      </c>
      <c r="G381" s="14">
        <v>110000</v>
      </c>
      <c r="H381" s="14">
        <f t="shared" si="25"/>
        <v>49500</v>
      </c>
      <c r="I381" s="14">
        <v>159500</v>
      </c>
      <c r="J381" s="82">
        <v>45</v>
      </c>
      <c r="K381" s="82">
        <v>0</v>
      </c>
      <c r="L381" s="79">
        <v>0</v>
      </c>
      <c r="M381" s="82">
        <v>0</v>
      </c>
      <c r="N381" s="75">
        <f t="shared" si="24"/>
        <v>0.015</v>
      </c>
      <c r="O381" s="76">
        <f t="shared" si="23"/>
        <v>45.015</v>
      </c>
      <c r="P381" s="77" t="s">
        <v>1248</v>
      </c>
    </row>
    <row r="382" spans="1:16" ht="22.5">
      <c r="A382" s="21">
        <v>379</v>
      </c>
      <c r="B382" s="12" t="s">
        <v>1015</v>
      </c>
      <c r="C382" s="12" t="s">
        <v>847</v>
      </c>
      <c r="D382" s="12" t="s">
        <v>1073</v>
      </c>
      <c r="E382" s="13" t="s">
        <v>1078</v>
      </c>
      <c r="F382" s="47">
        <v>1260</v>
      </c>
      <c r="G382" s="14">
        <v>30000</v>
      </c>
      <c r="H382" s="14">
        <f t="shared" si="25"/>
        <v>13500</v>
      </c>
      <c r="I382" s="33">
        <v>43500</v>
      </c>
      <c r="J382" s="79">
        <v>45</v>
      </c>
      <c r="K382" s="79">
        <v>0</v>
      </c>
      <c r="L382" s="79">
        <v>0</v>
      </c>
      <c r="M382" s="79">
        <v>0</v>
      </c>
      <c r="N382" s="75">
        <f t="shared" si="24"/>
        <v>0.0126</v>
      </c>
      <c r="O382" s="76">
        <f t="shared" si="23"/>
        <v>45.0126</v>
      </c>
      <c r="P382" s="77" t="s">
        <v>1248</v>
      </c>
    </row>
    <row r="383" spans="1:16" ht="22.5">
      <c r="A383" s="21">
        <v>380</v>
      </c>
      <c r="B383" s="12" t="s">
        <v>1048</v>
      </c>
      <c r="C383" s="12" t="s">
        <v>847</v>
      </c>
      <c r="D383" s="12" t="s">
        <v>1073</v>
      </c>
      <c r="E383" s="13" t="s">
        <v>1079</v>
      </c>
      <c r="F383" s="47">
        <v>700</v>
      </c>
      <c r="G383" s="14">
        <v>39000</v>
      </c>
      <c r="H383" s="14">
        <f t="shared" si="25"/>
        <v>17550</v>
      </c>
      <c r="I383" s="33">
        <v>56550</v>
      </c>
      <c r="J383" s="79">
        <v>45</v>
      </c>
      <c r="K383" s="79">
        <v>0</v>
      </c>
      <c r="L383" s="79">
        <v>0</v>
      </c>
      <c r="M383" s="79">
        <v>0</v>
      </c>
      <c r="N383" s="75">
        <f t="shared" si="24"/>
        <v>0.007</v>
      </c>
      <c r="O383" s="76">
        <f t="shared" si="23"/>
        <v>45.007</v>
      </c>
      <c r="P383" s="77" t="s">
        <v>1248</v>
      </c>
    </row>
    <row r="384" spans="1:16" ht="22.5">
      <c r="A384" s="21">
        <v>381</v>
      </c>
      <c r="B384" s="12" t="s">
        <v>1018</v>
      </c>
      <c r="C384" s="12" t="s">
        <v>847</v>
      </c>
      <c r="D384" s="12" t="s">
        <v>1073</v>
      </c>
      <c r="E384" s="13" t="s">
        <v>1080</v>
      </c>
      <c r="F384" s="47">
        <v>635</v>
      </c>
      <c r="G384" s="14">
        <v>39000</v>
      </c>
      <c r="H384" s="14">
        <f t="shared" si="25"/>
        <v>17550</v>
      </c>
      <c r="I384" s="33">
        <v>56550</v>
      </c>
      <c r="J384" s="79">
        <v>45</v>
      </c>
      <c r="K384" s="79">
        <v>0</v>
      </c>
      <c r="L384" s="79">
        <v>0</v>
      </c>
      <c r="M384" s="79">
        <v>0</v>
      </c>
      <c r="N384" s="75">
        <f t="shared" si="24"/>
        <v>0.00635</v>
      </c>
      <c r="O384" s="76">
        <f t="shared" si="23"/>
        <v>45.00635</v>
      </c>
      <c r="P384" s="77" t="s">
        <v>1248</v>
      </c>
    </row>
    <row r="385" spans="1:16" ht="22.5">
      <c r="A385" s="21">
        <v>382</v>
      </c>
      <c r="B385" s="12" t="s">
        <v>1021</v>
      </c>
      <c r="C385" s="12" t="s">
        <v>847</v>
      </c>
      <c r="D385" s="12" t="s">
        <v>1073</v>
      </c>
      <c r="E385" s="13" t="s">
        <v>1081</v>
      </c>
      <c r="F385" s="47">
        <v>600</v>
      </c>
      <c r="G385" s="14">
        <v>46000</v>
      </c>
      <c r="H385" s="14">
        <f t="shared" si="25"/>
        <v>22600</v>
      </c>
      <c r="I385" s="33">
        <v>68600</v>
      </c>
      <c r="J385" s="79">
        <v>45</v>
      </c>
      <c r="K385" s="79">
        <v>0</v>
      </c>
      <c r="L385" s="79">
        <v>0</v>
      </c>
      <c r="M385" s="79">
        <v>0</v>
      </c>
      <c r="N385" s="75">
        <f t="shared" si="24"/>
        <v>0.006</v>
      </c>
      <c r="O385" s="76">
        <f t="shared" si="23"/>
        <v>45.006</v>
      </c>
      <c r="P385" s="77" t="s">
        <v>1248</v>
      </c>
    </row>
    <row r="386" spans="1:16" ht="22.5">
      <c r="A386" s="21">
        <v>383</v>
      </c>
      <c r="B386" s="34" t="s">
        <v>1123</v>
      </c>
      <c r="C386" s="34" t="s">
        <v>17</v>
      </c>
      <c r="D386" s="34" t="s">
        <v>1229</v>
      </c>
      <c r="E386" s="13" t="s">
        <v>1230</v>
      </c>
      <c r="F386" s="52">
        <v>2065</v>
      </c>
      <c r="G386" s="14">
        <v>30000</v>
      </c>
      <c r="H386" s="14">
        <f>+I386-G386</f>
        <v>13500</v>
      </c>
      <c r="I386" s="14">
        <v>43500</v>
      </c>
      <c r="J386" s="82">
        <v>30</v>
      </c>
      <c r="K386" s="82">
        <v>0</v>
      </c>
      <c r="L386" s="79">
        <v>0</v>
      </c>
      <c r="M386" s="109">
        <v>15</v>
      </c>
      <c r="N386" s="75">
        <v>0.004</v>
      </c>
      <c r="O386" s="76">
        <f t="shared" si="23"/>
        <v>45.004</v>
      </c>
      <c r="P386" s="77" t="s">
        <v>974</v>
      </c>
    </row>
    <row r="387" spans="1:16" ht="22.5">
      <c r="A387" s="21">
        <v>384</v>
      </c>
      <c r="B387" s="12" t="s">
        <v>1024</v>
      </c>
      <c r="C387" s="12" t="s">
        <v>847</v>
      </c>
      <c r="D387" s="12" t="s">
        <v>1073</v>
      </c>
      <c r="E387" s="13" t="s">
        <v>1082</v>
      </c>
      <c r="F387" s="47">
        <v>180</v>
      </c>
      <c r="G387" s="14">
        <v>12500</v>
      </c>
      <c r="H387" s="14">
        <f aca="true" t="shared" si="26" ref="H387:H450">I387-G387</f>
        <v>5625</v>
      </c>
      <c r="I387" s="33">
        <v>18125</v>
      </c>
      <c r="J387" s="79">
        <v>45</v>
      </c>
      <c r="K387" s="79">
        <v>0</v>
      </c>
      <c r="L387" s="79">
        <v>0</v>
      </c>
      <c r="M387" s="79">
        <v>0</v>
      </c>
      <c r="N387" s="75">
        <f aca="true" t="shared" si="27" ref="N387:N396">+F387/100000</f>
        <v>0.0018</v>
      </c>
      <c r="O387" s="76">
        <f t="shared" si="23"/>
        <v>45.0018</v>
      </c>
      <c r="P387" s="77" t="s">
        <v>1248</v>
      </c>
    </row>
    <row r="388" spans="1:16" ht="22.5">
      <c r="A388" s="21">
        <v>385</v>
      </c>
      <c r="B388" s="12" t="s">
        <v>1027</v>
      </c>
      <c r="C388" s="12" t="s">
        <v>847</v>
      </c>
      <c r="D388" s="12" t="s">
        <v>1073</v>
      </c>
      <c r="E388" s="13" t="s">
        <v>1083</v>
      </c>
      <c r="F388" s="47">
        <v>115</v>
      </c>
      <c r="G388" s="14">
        <v>12500</v>
      </c>
      <c r="H388" s="14">
        <f t="shared" si="26"/>
        <v>5625</v>
      </c>
      <c r="I388" s="33">
        <v>18125</v>
      </c>
      <c r="J388" s="79">
        <v>45</v>
      </c>
      <c r="K388" s="79">
        <v>0</v>
      </c>
      <c r="L388" s="79">
        <v>0</v>
      </c>
      <c r="M388" s="79">
        <v>0</v>
      </c>
      <c r="N388" s="75">
        <f t="shared" si="27"/>
        <v>0.00115</v>
      </c>
      <c r="O388" s="76">
        <f aca="true" t="shared" si="28" ref="O388:O419">SUM(J388:N388)</f>
        <v>45.00115</v>
      </c>
      <c r="P388" s="77" t="s">
        <v>1248</v>
      </c>
    </row>
    <row r="389" spans="1:16" ht="22.5">
      <c r="A389" s="21">
        <v>386</v>
      </c>
      <c r="B389" s="12" t="s">
        <v>653</v>
      </c>
      <c r="C389" s="51" t="s">
        <v>620</v>
      </c>
      <c r="D389" s="12" t="s">
        <v>258</v>
      </c>
      <c r="E389" s="13" t="s">
        <v>476</v>
      </c>
      <c r="F389" s="47">
        <v>289553</v>
      </c>
      <c r="G389" s="31">
        <v>5000000</v>
      </c>
      <c r="H389" s="30">
        <f t="shared" si="26"/>
        <v>1730000</v>
      </c>
      <c r="I389" s="31">
        <v>6730000</v>
      </c>
      <c r="J389" s="80">
        <v>40</v>
      </c>
      <c r="K389" s="80">
        <v>0</v>
      </c>
      <c r="L389" s="80">
        <v>0</v>
      </c>
      <c r="M389" s="80">
        <v>0</v>
      </c>
      <c r="N389" s="75">
        <f t="shared" si="27"/>
        <v>2.89553</v>
      </c>
      <c r="O389" s="81">
        <f t="shared" si="28"/>
        <v>42.89553</v>
      </c>
      <c r="P389" s="77" t="s">
        <v>1248</v>
      </c>
    </row>
    <row r="390" spans="1:16" ht="33.75">
      <c r="A390" s="21">
        <v>387</v>
      </c>
      <c r="B390" s="34" t="s">
        <v>576</v>
      </c>
      <c r="C390" s="34" t="s">
        <v>555</v>
      </c>
      <c r="D390" s="34" t="s">
        <v>204</v>
      </c>
      <c r="E390" s="35" t="s">
        <v>478</v>
      </c>
      <c r="F390" s="59">
        <v>272785</v>
      </c>
      <c r="G390" s="38">
        <v>1500000</v>
      </c>
      <c r="H390" s="14">
        <f t="shared" si="26"/>
        <v>610000</v>
      </c>
      <c r="I390" s="38">
        <v>2110000</v>
      </c>
      <c r="J390" s="82">
        <v>40</v>
      </c>
      <c r="K390" s="82">
        <v>0</v>
      </c>
      <c r="L390" s="82">
        <v>0</v>
      </c>
      <c r="M390" s="82">
        <v>0</v>
      </c>
      <c r="N390" s="75">
        <f t="shared" si="27"/>
        <v>2.72785</v>
      </c>
      <c r="O390" s="76">
        <f t="shared" si="28"/>
        <v>42.727850000000004</v>
      </c>
      <c r="P390" s="77" t="s">
        <v>1248</v>
      </c>
    </row>
    <row r="391" spans="1:16" ht="33.75">
      <c r="A391" s="21">
        <v>388</v>
      </c>
      <c r="B391" s="34" t="s">
        <v>576</v>
      </c>
      <c r="C391" s="34" t="s">
        <v>555</v>
      </c>
      <c r="D391" s="34" t="s">
        <v>205</v>
      </c>
      <c r="E391" s="35" t="s">
        <v>477</v>
      </c>
      <c r="F391" s="59">
        <v>272785</v>
      </c>
      <c r="G391" s="38">
        <v>2000000</v>
      </c>
      <c r="H391" s="14">
        <f t="shared" si="26"/>
        <v>770000</v>
      </c>
      <c r="I391" s="38">
        <v>2770000</v>
      </c>
      <c r="J391" s="82">
        <v>40</v>
      </c>
      <c r="K391" s="82">
        <v>0</v>
      </c>
      <c r="L391" s="82">
        <v>0</v>
      </c>
      <c r="M391" s="82">
        <v>0</v>
      </c>
      <c r="N391" s="75">
        <f t="shared" si="27"/>
        <v>2.72785</v>
      </c>
      <c r="O391" s="76">
        <f t="shared" si="28"/>
        <v>42.727850000000004</v>
      </c>
      <c r="P391" s="77" t="s">
        <v>1248</v>
      </c>
    </row>
    <row r="392" spans="1:16" ht="22.5">
      <c r="A392" s="21">
        <v>389</v>
      </c>
      <c r="B392" s="12" t="s">
        <v>955</v>
      </c>
      <c r="C392" s="12" t="s">
        <v>190</v>
      </c>
      <c r="D392" s="34" t="s">
        <v>154</v>
      </c>
      <c r="E392" s="13" t="s">
        <v>479</v>
      </c>
      <c r="F392" s="47">
        <v>609325</v>
      </c>
      <c r="G392" s="29">
        <v>161448</v>
      </c>
      <c r="H392" s="30">
        <f t="shared" si="26"/>
        <v>72652</v>
      </c>
      <c r="I392" s="31">
        <v>234100</v>
      </c>
      <c r="J392" s="80">
        <v>35</v>
      </c>
      <c r="K392" s="80">
        <v>0</v>
      </c>
      <c r="L392" s="80">
        <v>0</v>
      </c>
      <c r="M392" s="80">
        <v>0</v>
      </c>
      <c r="N392" s="75">
        <f t="shared" si="27"/>
        <v>6.09325</v>
      </c>
      <c r="O392" s="76">
        <f t="shared" si="28"/>
        <v>41.09325</v>
      </c>
      <c r="P392" s="77" t="s">
        <v>1248</v>
      </c>
    </row>
    <row r="393" spans="1:16" ht="12.75">
      <c r="A393" s="21">
        <v>390</v>
      </c>
      <c r="B393" s="34" t="s">
        <v>44</v>
      </c>
      <c r="C393" s="34" t="s">
        <v>562</v>
      </c>
      <c r="D393" s="12" t="s">
        <v>882</v>
      </c>
      <c r="E393" s="13" t="s">
        <v>480</v>
      </c>
      <c r="F393" s="52">
        <v>35928</v>
      </c>
      <c r="G393" s="14">
        <v>3000000</v>
      </c>
      <c r="H393" s="14">
        <f t="shared" si="26"/>
        <v>1090000</v>
      </c>
      <c r="I393" s="14">
        <v>4090000</v>
      </c>
      <c r="J393" s="82">
        <v>25</v>
      </c>
      <c r="K393" s="82">
        <v>0</v>
      </c>
      <c r="L393" s="79">
        <v>0</v>
      </c>
      <c r="M393" s="82">
        <v>15</v>
      </c>
      <c r="N393" s="75">
        <f t="shared" si="27"/>
        <v>0.35928</v>
      </c>
      <c r="O393" s="76">
        <f t="shared" si="28"/>
        <v>40.35928</v>
      </c>
      <c r="P393" s="77" t="s">
        <v>1248</v>
      </c>
    </row>
    <row r="394" spans="1:16" ht="22.5">
      <c r="A394" s="21">
        <v>391</v>
      </c>
      <c r="B394" s="12" t="s">
        <v>548</v>
      </c>
      <c r="C394" s="51" t="s">
        <v>565</v>
      </c>
      <c r="D394" s="12" t="s">
        <v>549</v>
      </c>
      <c r="E394" s="13" t="s">
        <v>481</v>
      </c>
      <c r="F394" s="47">
        <v>15300</v>
      </c>
      <c r="G394" s="29">
        <v>450000</v>
      </c>
      <c r="H394" s="30">
        <f t="shared" si="26"/>
        <v>202500</v>
      </c>
      <c r="I394" s="31">
        <v>652500</v>
      </c>
      <c r="J394" s="80">
        <v>25</v>
      </c>
      <c r="K394" s="80">
        <v>0</v>
      </c>
      <c r="L394" s="80">
        <v>0</v>
      </c>
      <c r="M394" s="80">
        <v>15</v>
      </c>
      <c r="N394" s="75">
        <f t="shared" si="27"/>
        <v>0.153</v>
      </c>
      <c r="O394" s="81">
        <f t="shared" si="28"/>
        <v>40.153</v>
      </c>
      <c r="P394" s="77" t="s">
        <v>1248</v>
      </c>
    </row>
    <row r="395" spans="1:16" ht="33.75">
      <c r="A395" s="21">
        <v>392</v>
      </c>
      <c r="B395" s="34" t="s">
        <v>22</v>
      </c>
      <c r="C395" s="34" t="s">
        <v>553</v>
      </c>
      <c r="D395" s="12" t="s">
        <v>23</v>
      </c>
      <c r="E395" s="13" t="s">
        <v>482</v>
      </c>
      <c r="F395" s="52">
        <v>10000</v>
      </c>
      <c r="G395" s="32">
        <v>900000</v>
      </c>
      <c r="H395" s="14">
        <f t="shared" si="26"/>
        <v>405000</v>
      </c>
      <c r="I395" s="32">
        <v>1305000</v>
      </c>
      <c r="J395" s="79">
        <v>40</v>
      </c>
      <c r="K395" s="79">
        <v>0</v>
      </c>
      <c r="L395" s="79">
        <v>0</v>
      </c>
      <c r="M395" s="79">
        <v>0</v>
      </c>
      <c r="N395" s="75">
        <f t="shared" si="27"/>
        <v>0.1</v>
      </c>
      <c r="O395" s="76">
        <f t="shared" si="28"/>
        <v>40.1</v>
      </c>
      <c r="P395" s="77" t="s">
        <v>1248</v>
      </c>
    </row>
    <row r="396" spans="1:16" ht="22.5">
      <c r="A396" s="21">
        <v>393</v>
      </c>
      <c r="B396" s="34" t="s">
        <v>72</v>
      </c>
      <c r="C396" s="34" t="s">
        <v>553</v>
      </c>
      <c r="D396" s="34" t="s">
        <v>73</v>
      </c>
      <c r="E396" s="37" t="s">
        <v>483</v>
      </c>
      <c r="F396" s="52">
        <v>8857</v>
      </c>
      <c r="G396" s="14">
        <v>5198709</v>
      </c>
      <c r="H396" s="14">
        <f t="shared" si="26"/>
        <v>1793587</v>
      </c>
      <c r="I396" s="14">
        <v>6992296</v>
      </c>
      <c r="J396" s="82">
        <v>40</v>
      </c>
      <c r="K396" s="82">
        <v>0</v>
      </c>
      <c r="L396" s="82">
        <v>0</v>
      </c>
      <c r="M396" s="82">
        <v>0</v>
      </c>
      <c r="N396" s="75">
        <f t="shared" si="27"/>
        <v>0.08857</v>
      </c>
      <c r="O396" s="81">
        <f t="shared" si="28"/>
        <v>40.08857</v>
      </c>
      <c r="P396" s="77" t="s">
        <v>1248</v>
      </c>
    </row>
    <row r="397" spans="1:16" ht="22.5">
      <c r="A397" s="21">
        <v>394</v>
      </c>
      <c r="B397" s="12" t="s">
        <v>653</v>
      </c>
      <c r="C397" s="12" t="s">
        <v>620</v>
      </c>
      <c r="D397" s="34" t="s">
        <v>154</v>
      </c>
      <c r="E397" s="13" t="s">
        <v>485</v>
      </c>
      <c r="F397" s="47">
        <v>289553</v>
      </c>
      <c r="G397" s="31">
        <v>96139</v>
      </c>
      <c r="H397" s="14">
        <f t="shared" si="26"/>
        <v>43258</v>
      </c>
      <c r="I397" s="31">
        <v>139397</v>
      </c>
      <c r="J397" s="80">
        <v>35</v>
      </c>
      <c r="K397" s="80">
        <v>0</v>
      </c>
      <c r="L397" s="80">
        <v>0</v>
      </c>
      <c r="M397" s="80">
        <v>0</v>
      </c>
      <c r="N397" s="75">
        <v>2.89553</v>
      </c>
      <c r="O397" s="76">
        <f t="shared" si="28"/>
        <v>37.89553</v>
      </c>
      <c r="P397" s="77" t="s">
        <v>1248</v>
      </c>
    </row>
    <row r="398" spans="1:16" ht="22.5">
      <c r="A398" s="21">
        <v>395</v>
      </c>
      <c r="B398" s="12" t="s">
        <v>163</v>
      </c>
      <c r="C398" s="12" t="s">
        <v>559</v>
      </c>
      <c r="D398" s="34" t="s">
        <v>154</v>
      </c>
      <c r="E398" s="13" t="s">
        <v>486</v>
      </c>
      <c r="F398" s="47">
        <v>253045</v>
      </c>
      <c r="G398" s="29">
        <v>116624</v>
      </c>
      <c r="H398" s="14">
        <f t="shared" si="26"/>
        <v>52481</v>
      </c>
      <c r="I398" s="31">
        <v>169105</v>
      </c>
      <c r="J398" s="80">
        <v>35</v>
      </c>
      <c r="K398" s="80">
        <v>0</v>
      </c>
      <c r="L398" s="80">
        <v>0</v>
      </c>
      <c r="M398" s="80">
        <v>0</v>
      </c>
      <c r="N398" s="75">
        <v>2.53045</v>
      </c>
      <c r="O398" s="76">
        <f t="shared" si="28"/>
        <v>37.53045</v>
      </c>
      <c r="P398" s="77" t="s">
        <v>1248</v>
      </c>
    </row>
    <row r="399" spans="1:16" ht="22.5">
      <c r="A399" s="21">
        <v>396</v>
      </c>
      <c r="B399" s="34" t="s">
        <v>895</v>
      </c>
      <c r="C399" s="12" t="s">
        <v>562</v>
      </c>
      <c r="D399" s="34" t="s">
        <v>154</v>
      </c>
      <c r="E399" s="35" t="s">
        <v>487</v>
      </c>
      <c r="F399" s="59">
        <v>217230</v>
      </c>
      <c r="G399" s="36">
        <v>171818</v>
      </c>
      <c r="H399" s="14">
        <f t="shared" si="26"/>
        <v>77318</v>
      </c>
      <c r="I399" s="36">
        <v>249136</v>
      </c>
      <c r="J399" s="83">
        <v>35</v>
      </c>
      <c r="K399" s="83">
        <v>0</v>
      </c>
      <c r="L399" s="83">
        <v>0</v>
      </c>
      <c r="M399" s="83">
        <v>0</v>
      </c>
      <c r="N399" s="75">
        <v>2.1723</v>
      </c>
      <c r="O399" s="76">
        <f t="shared" si="28"/>
        <v>37.1723</v>
      </c>
      <c r="P399" s="77" t="s">
        <v>1248</v>
      </c>
    </row>
    <row r="400" spans="1:16" ht="33.75">
      <c r="A400" s="21">
        <v>397</v>
      </c>
      <c r="B400" s="12" t="s">
        <v>850</v>
      </c>
      <c r="C400" s="51" t="s">
        <v>558</v>
      </c>
      <c r="D400" s="12" t="s">
        <v>261</v>
      </c>
      <c r="E400" s="13" t="s">
        <v>490</v>
      </c>
      <c r="F400" s="47">
        <v>11583</v>
      </c>
      <c r="G400" s="31">
        <v>6100000</v>
      </c>
      <c r="H400" s="30">
        <f t="shared" si="26"/>
        <v>2082000</v>
      </c>
      <c r="I400" s="31">
        <v>8182000</v>
      </c>
      <c r="J400" s="80">
        <v>1</v>
      </c>
      <c r="K400" s="80">
        <v>0</v>
      </c>
      <c r="L400" s="80">
        <v>5</v>
      </c>
      <c r="M400" s="80">
        <v>30</v>
      </c>
      <c r="N400" s="75">
        <f aca="true" t="shared" si="29" ref="N400:N420">+F400/100000</f>
        <v>0.11583</v>
      </c>
      <c r="O400" s="94">
        <f t="shared" si="28"/>
        <v>36.11583</v>
      </c>
      <c r="P400" s="77" t="s">
        <v>1248</v>
      </c>
    </row>
    <row r="401" spans="1:16" ht="33.75">
      <c r="A401" s="21">
        <v>398</v>
      </c>
      <c r="B401" s="12" t="s">
        <v>850</v>
      </c>
      <c r="C401" s="51" t="s">
        <v>558</v>
      </c>
      <c r="D401" s="12" t="s">
        <v>580</v>
      </c>
      <c r="E401" s="13" t="s">
        <v>489</v>
      </c>
      <c r="F401" s="47">
        <v>11583</v>
      </c>
      <c r="G401" s="31">
        <v>380000</v>
      </c>
      <c r="H401" s="30">
        <f t="shared" si="26"/>
        <v>171000</v>
      </c>
      <c r="I401" s="31">
        <v>551000</v>
      </c>
      <c r="J401" s="80">
        <v>1</v>
      </c>
      <c r="K401" s="80">
        <v>0</v>
      </c>
      <c r="L401" s="80">
        <v>5</v>
      </c>
      <c r="M401" s="80">
        <v>30</v>
      </c>
      <c r="N401" s="75">
        <f t="shared" si="29"/>
        <v>0.11583</v>
      </c>
      <c r="O401" s="81">
        <f t="shared" si="28"/>
        <v>36.11583</v>
      </c>
      <c r="P401" s="77" t="s">
        <v>1248</v>
      </c>
    </row>
    <row r="402" spans="1:16" ht="22.5">
      <c r="A402" s="21">
        <v>399</v>
      </c>
      <c r="B402" s="34" t="s">
        <v>169</v>
      </c>
      <c r="C402" s="34" t="s">
        <v>559</v>
      </c>
      <c r="D402" s="34" t="s">
        <v>154</v>
      </c>
      <c r="E402" s="37" t="s">
        <v>491</v>
      </c>
      <c r="F402" s="52">
        <v>42035</v>
      </c>
      <c r="G402" s="14">
        <v>7092</v>
      </c>
      <c r="H402" s="14">
        <f t="shared" si="26"/>
        <v>3191</v>
      </c>
      <c r="I402" s="14">
        <v>10283</v>
      </c>
      <c r="J402" s="82">
        <v>35</v>
      </c>
      <c r="K402" s="82">
        <v>0</v>
      </c>
      <c r="L402" s="82">
        <v>0</v>
      </c>
      <c r="M402" s="82">
        <v>0</v>
      </c>
      <c r="N402" s="75">
        <f t="shared" si="29"/>
        <v>0.42035</v>
      </c>
      <c r="O402" s="76">
        <f t="shared" si="28"/>
        <v>35.42035</v>
      </c>
      <c r="P402" s="77" t="s">
        <v>1248</v>
      </c>
    </row>
    <row r="403" spans="1:16" ht="12.75">
      <c r="A403" s="21">
        <v>400</v>
      </c>
      <c r="B403" s="34" t="s">
        <v>14</v>
      </c>
      <c r="C403" s="53" t="s">
        <v>559</v>
      </c>
      <c r="D403" s="34" t="s">
        <v>589</v>
      </c>
      <c r="E403" s="35" t="s">
        <v>492</v>
      </c>
      <c r="F403" s="54">
        <v>22000</v>
      </c>
      <c r="G403" s="36">
        <v>75000</v>
      </c>
      <c r="H403" s="14">
        <f t="shared" si="26"/>
        <v>6000</v>
      </c>
      <c r="I403" s="36">
        <v>81000</v>
      </c>
      <c r="J403" s="83">
        <v>15</v>
      </c>
      <c r="K403" s="83">
        <v>0</v>
      </c>
      <c r="L403" s="83">
        <v>20</v>
      </c>
      <c r="M403" s="83">
        <v>0</v>
      </c>
      <c r="N403" s="75">
        <f t="shared" si="29"/>
        <v>0.22</v>
      </c>
      <c r="O403" s="76">
        <f t="shared" si="28"/>
        <v>35.22</v>
      </c>
      <c r="P403" s="77" t="s">
        <v>1248</v>
      </c>
    </row>
    <row r="404" spans="1:16" ht="22.5">
      <c r="A404" s="21">
        <v>401</v>
      </c>
      <c r="B404" s="12" t="s">
        <v>852</v>
      </c>
      <c r="C404" s="12" t="s">
        <v>847</v>
      </c>
      <c r="D404" s="34" t="s">
        <v>154</v>
      </c>
      <c r="E404" s="13" t="s">
        <v>493</v>
      </c>
      <c r="F404" s="47">
        <v>11247</v>
      </c>
      <c r="G404" s="29">
        <v>92036</v>
      </c>
      <c r="H404" s="14">
        <f t="shared" si="26"/>
        <v>41416</v>
      </c>
      <c r="I404" s="31">
        <v>133452</v>
      </c>
      <c r="J404" s="80">
        <v>35</v>
      </c>
      <c r="K404" s="80">
        <v>0</v>
      </c>
      <c r="L404" s="80">
        <v>0</v>
      </c>
      <c r="M404" s="80">
        <v>0</v>
      </c>
      <c r="N404" s="75">
        <f t="shared" si="29"/>
        <v>0.11247</v>
      </c>
      <c r="O404" s="76">
        <f t="shared" si="28"/>
        <v>35.11247</v>
      </c>
      <c r="P404" s="77" t="s">
        <v>1248</v>
      </c>
    </row>
    <row r="405" spans="1:16" ht="33.75">
      <c r="A405" s="21">
        <v>402</v>
      </c>
      <c r="B405" s="34" t="s">
        <v>647</v>
      </c>
      <c r="C405" s="34" t="s">
        <v>620</v>
      </c>
      <c r="D405" s="34" t="s">
        <v>640</v>
      </c>
      <c r="E405" s="13" t="s">
        <v>494</v>
      </c>
      <c r="F405" s="52">
        <v>350</v>
      </c>
      <c r="G405" s="14">
        <v>3000</v>
      </c>
      <c r="H405" s="14">
        <f t="shared" si="26"/>
        <v>1350</v>
      </c>
      <c r="I405" s="14">
        <v>4350</v>
      </c>
      <c r="J405" s="82">
        <v>35</v>
      </c>
      <c r="K405" s="82">
        <v>0</v>
      </c>
      <c r="L405" s="79">
        <v>0</v>
      </c>
      <c r="M405" s="82">
        <v>0</v>
      </c>
      <c r="N405" s="75">
        <f t="shared" si="29"/>
        <v>0.0035</v>
      </c>
      <c r="O405" s="76">
        <f t="shared" si="28"/>
        <v>35.0035</v>
      </c>
      <c r="P405" s="77" t="s">
        <v>1248</v>
      </c>
    </row>
    <row r="406" spans="1:16" ht="22.5">
      <c r="A406" s="21">
        <v>403</v>
      </c>
      <c r="B406" s="34" t="s">
        <v>895</v>
      </c>
      <c r="C406" s="12" t="s">
        <v>562</v>
      </c>
      <c r="D406" s="12" t="s">
        <v>235</v>
      </c>
      <c r="E406" s="13" t="s">
        <v>495</v>
      </c>
      <c r="F406" s="59">
        <v>217230</v>
      </c>
      <c r="G406" s="33">
        <v>600000</v>
      </c>
      <c r="H406" s="14">
        <f t="shared" si="26"/>
        <v>270000</v>
      </c>
      <c r="I406" s="33">
        <v>870000</v>
      </c>
      <c r="J406" s="79">
        <v>30</v>
      </c>
      <c r="K406" s="79">
        <v>0</v>
      </c>
      <c r="L406" s="79">
        <v>0</v>
      </c>
      <c r="M406" s="79">
        <v>0</v>
      </c>
      <c r="N406" s="75">
        <f t="shared" si="29"/>
        <v>2.1723</v>
      </c>
      <c r="O406" s="76">
        <f t="shared" si="28"/>
        <v>32.1723</v>
      </c>
      <c r="P406" s="77" t="s">
        <v>1248</v>
      </c>
    </row>
    <row r="407" spans="1:16" ht="12.75">
      <c r="A407" s="21">
        <v>404</v>
      </c>
      <c r="B407" s="34" t="s">
        <v>24</v>
      </c>
      <c r="C407" s="34" t="s">
        <v>934</v>
      </c>
      <c r="D407" s="66" t="s">
        <v>581</v>
      </c>
      <c r="E407" s="13" t="s">
        <v>496</v>
      </c>
      <c r="F407" s="52">
        <v>29780</v>
      </c>
      <c r="G407" s="14">
        <v>50000</v>
      </c>
      <c r="H407" s="14">
        <f t="shared" si="26"/>
        <v>22500</v>
      </c>
      <c r="I407" s="14">
        <v>72500</v>
      </c>
      <c r="J407" s="82">
        <v>1</v>
      </c>
      <c r="K407" s="82">
        <v>0</v>
      </c>
      <c r="L407" s="82">
        <v>0</v>
      </c>
      <c r="M407" s="82">
        <v>30</v>
      </c>
      <c r="N407" s="75">
        <f t="shared" si="29"/>
        <v>0.2978</v>
      </c>
      <c r="O407" s="76">
        <f t="shared" si="28"/>
        <v>31.2978</v>
      </c>
      <c r="P407" s="77" t="s">
        <v>1248</v>
      </c>
    </row>
    <row r="408" spans="1:16" ht="33.75">
      <c r="A408" s="21">
        <v>405</v>
      </c>
      <c r="B408" s="12" t="s">
        <v>170</v>
      </c>
      <c r="C408" s="12" t="s">
        <v>556</v>
      </c>
      <c r="D408" s="12" t="s">
        <v>600</v>
      </c>
      <c r="E408" s="13" t="s">
        <v>498</v>
      </c>
      <c r="F408" s="47">
        <v>9700</v>
      </c>
      <c r="G408" s="32">
        <v>5000000</v>
      </c>
      <c r="H408" s="14">
        <f t="shared" si="26"/>
        <v>1730000</v>
      </c>
      <c r="I408" s="33">
        <v>6730000</v>
      </c>
      <c r="J408" s="79">
        <v>1</v>
      </c>
      <c r="K408" s="79">
        <v>0</v>
      </c>
      <c r="L408" s="79">
        <v>0</v>
      </c>
      <c r="M408" s="79">
        <v>30</v>
      </c>
      <c r="N408" s="75">
        <f t="shared" si="29"/>
        <v>0.097</v>
      </c>
      <c r="O408" s="76">
        <f t="shared" si="28"/>
        <v>31.097</v>
      </c>
      <c r="P408" s="77" t="s">
        <v>1248</v>
      </c>
    </row>
    <row r="409" spans="1:16" ht="12.75">
      <c r="A409" s="21">
        <v>406</v>
      </c>
      <c r="B409" s="12" t="s">
        <v>170</v>
      </c>
      <c r="C409" s="12" t="s">
        <v>556</v>
      </c>
      <c r="D409" s="12" t="s">
        <v>171</v>
      </c>
      <c r="E409" s="13" t="s">
        <v>497</v>
      </c>
      <c r="F409" s="47">
        <v>9700</v>
      </c>
      <c r="G409" s="32">
        <v>1500000</v>
      </c>
      <c r="H409" s="14">
        <f t="shared" si="26"/>
        <v>610000</v>
      </c>
      <c r="I409" s="33">
        <v>2110000</v>
      </c>
      <c r="J409" s="79">
        <v>1</v>
      </c>
      <c r="K409" s="79">
        <v>0</v>
      </c>
      <c r="L409" s="79">
        <v>0</v>
      </c>
      <c r="M409" s="79">
        <v>30</v>
      </c>
      <c r="N409" s="75">
        <f t="shared" si="29"/>
        <v>0.097</v>
      </c>
      <c r="O409" s="76">
        <f t="shared" si="28"/>
        <v>31.097</v>
      </c>
      <c r="P409" s="77" t="s">
        <v>1248</v>
      </c>
    </row>
    <row r="410" spans="1:16" ht="22.5">
      <c r="A410" s="21">
        <v>407</v>
      </c>
      <c r="B410" s="12" t="s">
        <v>955</v>
      </c>
      <c r="C410" s="12" t="s">
        <v>190</v>
      </c>
      <c r="D410" s="12" t="s">
        <v>26</v>
      </c>
      <c r="E410" s="13" t="s">
        <v>499</v>
      </c>
      <c r="F410" s="47">
        <v>609325</v>
      </c>
      <c r="G410" s="29">
        <v>1847297</v>
      </c>
      <c r="H410" s="30">
        <f t="shared" si="26"/>
        <v>721135</v>
      </c>
      <c r="I410" s="31">
        <v>2568432</v>
      </c>
      <c r="J410" s="80">
        <v>25</v>
      </c>
      <c r="K410" s="80">
        <v>0</v>
      </c>
      <c r="L410" s="80">
        <v>0</v>
      </c>
      <c r="M410" s="80">
        <v>0</v>
      </c>
      <c r="N410" s="75">
        <f t="shared" si="29"/>
        <v>6.09325</v>
      </c>
      <c r="O410" s="76">
        <f t="shared" si="28"/>
        <v>31.09325</v>
      </c>
      <c r="P410" s="77" t="s">
        <v>1248</v>
      </c>
    </row>
    <row r="411" spans="1:16" ht="56.25">
      <c r="A411" s="21">
        <v>408</v>
      </c>
      <c r="B411" s="34" t="s">
        <v>618</v>
      </c>
      <c r="C411" s="34" t="s">
        <v>619</v>
      </c>
      <c r="D411" s="34" t="s">
        <v>35</v>
      </c>
      <c r="E411" s="35" t="s">
        <v>500</v>
      </c>
      <c r="F411" s="59">
        <v>50000</v>
      </c>
      <c r="G411" s="32">
        <v>600000</v>
      </c>
      <c r="H411" s="14">
        <f t="shared" si="26"/>
        <v>142000</v>
      </c>
      <c r="I411" s="32">
        <v>742000</v>
      </c>
      <c r="J411" s="82">
        <v>30</v>
      </c>
      <c r="K411" s="82">
        <v>0</v>
      </c>
      <c r="L411" s="82">
        <v>0</v>
      </c>
      <c r="M411" s="82">
        <v>0</v>
      </c>
      <c r="N411" s="75">
        <f t="shared" si="29"/>
        <v>0.5</v>
      </c>
      <c r="O411" s="76">
        <f t="shared" si="28"/>
        <v>30.5</v>
      </c>
      <c r="P411" s="77" t="s">
        <v>1248</v>
      </c>
    </row>
    <row r="412" spans="1:16" ht="22.5">
      <c r="A412" s="21">
        <v>409</v>
      </c>
      <c r="B412" s="34" t="s">
        <v>182</v>
      </c>
      <c r="C412" s="34" t="s">
        <v>565</v>
      </c>
      <c r="D412" s="34" t="s">
        <v>1084</v>
      </c>
      <c r="E412" s="37" t="s">
        <v>1085</v>
      </c>
      <c r="F412" s="52">
        <v>32500</v>
      </c>
      <c r="G412" s="14">
        <v>600000</v>
      </c>
      <c r="H412" s="14">
        <f t="shared" si="26"/>
        <v>150000</v>
      </c>
      <c r="I412" s="14">
        <v>750000</v>
      </c>
      <c r="J412" s="79">
        <v>15</v>
      </c>
      <c r="K412" s="79">
        <v>0</v>
      </c>
      <c r="L412" s="79">
        <v>15</v>
      </c>
      <c r="M412" s="79">
        <v>0</v>
      </c>
      <c r="N412" s="75">
        <f t="shared" si="29"/>
        <v>0.325</v>
      </c>
      <c r="O412" s="76">
        <f t="shared" si="28"/>
        <v>30.325</v>
      </c>
      <c r="P412" s="77" t="s">
        <v>979</v>
      </c>
    </row>
    <row r="413" spans="1:16" ht="22.5">
      <c r="A413" s="21">
        <v>410</v>
      </c>
      <c r="B413" s="34" t="s">
        <v>182</v>
      </c>
      <c r="C413" s="34" t="s">
        <v>565</v>
      </c>
      <c r="D413" s="34" t="s">
        <v>143</v>
      </c>
      <c r="E413" s="37" t="s">
        <v>501</v>
      </c>
      <c r="F413" s="52">
        <v>32500</v>
      </c>
      <c r="G413" s="14">
        <v>489080</v>
      </c>
      <c r="H413" s="14">
        <f t="shared" si="26"/>
        <v>220086</v>
      </c>
      <c r="I413" s="14">
        <v>709166</v>
      </c>
      <c r="J413" s="79">
        <v>15</v>
      </c>
      <c r="K413" s="79">
        <v>0</v>
      </c>
      <c r="L413" s="79">
        <v>15</v>
      </c>
      <c r="M413" s="79">
        <v>0</v>
      </c>
      <c r="N413" s="75">
        <f t="shared" si="29"/>
        <v>0.325</v>
      </c>
      <c r="O413" s="76">
        <f t="shared" si="28"/>
        <v>30.325</v>
      </c>
      <c r="P413" s="77" t="s">
        <v>1248</v>
      </c>
    </row>
    <row r="414" spans="1:16" ht="22.5">
      <c r="A414" s="21">
        <v>411</v>
      </c>
      <c r="B414" s="34" t="s">
        <v>557</v>
      </c>
      <c r="C414" s="53" t="s">
        <v>558</v>
      </c>
      <c r="D414" s="34" t="s">
        <v>590</v>
      </c>
      <c r="E414" s="35" t="s">
        <v>502</v>
      </c>
      <c r="F414" s="54">
        <v>13121</v>
      </c>
      <c r="G414" s="36">
        <v>600000</v>
      </c>
      <c r="H414" s="30">
        <f t="shared" si="26"/>
        <v>270000</v>
      </c>
      <c r="I414" s="36">
        <v>870000</v>
      </c>
      <c r="J414" s="83">
        <v>15</v>
      </c>
      <c r="K414" s="83">
        <v>0</v>
      </c>
      <c r="L414" s="83">
        <v>15</v>
      </c>
      <c r="M414" s="83">
        <v>0</v>
      </c>
      <c r="N414" s="75">
        <f t="shared" si="29"/>
        <v>0.13121</v>
      </c>
      <c r="O414" s="76">
        <f t="shared" si="28"/>
        <v>30.13121</v>
      </c>
      <c r="P414" s="77" t="s">
        <v>1248</v>
      </c>
    </row>
    <row r="415" spans="1:16" ht="22.5">
      <c r="A415" s="21">
        <v>412</v>
      </c>
      <c r="B415" s="34" t="s">
        <v>583</v>
      </c>
      <c r="C415" s="53" t="s">
        <v>620</v>
      </c>
      <c r="D415" s="34" t="s">
        <v>584</v>
      </c>
      <c r="E415" s="35" t="s">
        <v>506</v>
      </c>
      <c r="F415" s="54">
        <v>11029</v>
      </c>
      <c r="G415" s="36">
        <v>125000</v>
      </c>
      <c r="H415" s="30">
        <f t="shared" si="26"/>
        <v>56250</v>
      </c>
      <c r="I415" s="36">
        <v>181250</v>
      </c>
      <c r="J415" s="83">
        <v>15</v>
      </c>
      <c r="K415" s="83">
        <v>0</v>
      </c>
      <c r="L415" s="83">
        <v>0</v>
      </c>
      <c r="M415" s="83">
        <v>15</v>
      </c>
      <c r="N415" s="75">
        <f t="shared" si="29"/>
        <v>0.11029</v>
      </c>
      <c r="O415" s="81">
        <f t="shared" si="28"/>
        <v>30.11029</v>
      </c>
      <c r="P415" s="77" t="s">
        <v>1248</v>
      </c>
    </row>
    <row r="416" spans="1:16" ht="22.5">
      <c r="A416" s="21">
        <v>413</v>
      </c>
      <c r="B416" s="34" t="s">
        <v>95</v>
      </c>
      <c r="C416" s="34" t="s">
        <v>567</v>
      </c>
      <c r="D416" s="34" t="s">
        <v>49</v>
      </c>
      <c r="E416" s="37" t="s">
        <v>507</v>
      </c>
      <c r="F416" s="52">
        <v>5516</v>
      </c>
      <c r="G416" s="14">
        <v>500000</v>
      </c>
      <c r="H416" s="14">
        <f t="shared" si="26"/>
        <v>225000</v>
      </c>
      <c r="I416" s="14">
        <v>725000</v>
      </c>
      <c r="J416" s="82">
        <v>15</v>
      </c>
      <c r="K416" s="82">
        <v>0</v>
      </c>
      <c r="L416" s="82">
        <v>15</v>
      </c>
      <c r="M416" s="82">
        <v>0</v>
      </c>
      <c r="N416" s="75">
        <f t="shared" si="29"/>
        <v>0.05516</v>
      </c>
      <c r="O416" s="76">
        <f t="shared" si="28"/>
        <v>30.05516</v>
      </c>
      <c r="P416" s="77" t="s">
        <v>1248</v>
      </c>
    </row>
    <row r="417" spans="1:16" ht="22.5">
      <c r="A417" s="21">
        <v>414</v>
      </c>
      <c r="B417" s="12" t="s">
        <v>96</v>
      </c>
      <c r="C417" s="12" t="s">
        <v>17</v>
      </c>
      <c r="D417" s="12" t="s">
        <v>172</v>
      </c>
      <c r="E417" s="13" t="s">
        <v>508</v>
      </c>
      <c r="F417" s="47">
        <v>3289</v>
      </c>
      <c r="G417" s="14">
        <v>94100</v>
      </c>
      <c r="H417" s="14">
        <f t="shared" si="26"/>
        <v>40835</v>
      </c>
      <c r="I417" s="33">
        <v>134935</v>
      </c>
      <c r="J417" s="79">
        <v>15</v>
      </c>
      <c r="K417" s="79">
        <v>0</v>
      </c>
      <c r="L417" s="79">
        <v>0</v>
      </c>
      <c r="M417" s="79">
        <v>15</v>
      </c>
      <c r="N417" s="75">
        <f t="shared" si="29"/>
        <v>0.03289</v>
      </c>
      <c r="O417" s="76">
        <f t="shared" si="28"/>
        <v>30.03289</v>
      </c>
      <c r="P417" s="77" t="s">
        <v>1248</v>
      </c>
    </row>
    <row r="418" spans="1:16" ht="67.5">
      <c r="A418" s="21">
        <v>415</v>
      </c>
      <c r="B418" s="34" t="s">
        <v>56</v>
      </c>
      <c r="C418" s="53" t="s">
        <v>846</v>
      </c>
      <c r="D418" s="34" t="s">
        <v>260</v>
      </c>
      <c r="E418" s="35" t="s">
        <v>475</v>
      </c>
      <c r="F418" s="54">
        <v>1618</v>
      </c>
      <c r="G418" s="36">
        <v>545700</v>
      </c>
      <c r="H418" s="30">
        <f t="shared" si="26"/>
        <v>43656</v>
      </c>
      <c r="I418" s="36">
        <v>589356</v>
      </c>
      <c r="J418" s="83">
        <v>30</v>
      </c>
      <c r="K418" s="83">
        <v>0</v>
      </c>
      <c r="L418" s="83">
        <v>0</v>
      </c>
      <c r="M418" s="83">
        <v>0</v>
      </c>
      <c r="N418" s="75">
        <f t="shared" si="29"/>
        <v>0.01618</v>
      </c>
      <c r="O418" s="81">
        <f t="shared" si="28"/>
        <v>30.01618</v>
      </c>
      <c r="P418" s="77" t="s">
        <v>1248</v>
      </c>
    </row>
    <row r="419" spans="1:16" ht="22.5">
      <c r="A419" s="21">
        <v>416</v>
      </c>
      <c r="B419" s="34" t="s">
        <v>1001</v>
      </c>
      <c r="C419" s="34" t="s">
        <v>565</v>
      </c>
      <c r="D419" s="34" t="s">
        <v>1086</v>
      </c>
      <c r="E419" s="13" t="s">
        <v>1087</v>
      </c>
      <c r="F419" s="52">
        <v>280</v>
      </c>
      <c r="G419" s="108">
        <v>138450</v>
      </c>
      <c r="H419" s="108">
        <f t="shared" si="26"/>
        <v>46306</v>
      </c>
      <c r="I419" s="108">
        <v>184756</v>
      </c>
      <c r="J419" s="82">
        <v>15</v>
      </c>
      <c r="K419" s="82">
        <v>0</v>
      </c>
      <c r="L419" s="79">
        <v>15</v>
      </c>
      <c r="M419" s="82">
        <v>0</v>
      </c>
      <c r="N419" s="75">
        <f t="shared" si="29"/>
        <v>0.0028</v>
      </c>
      <c r="O419" s="76">
        <f t="shared" si="28"/>
        <v>30.0028</v>
      </c>
      <c r="P419" s="77" t="s">
        <v>1249</v>
      </c>
    </row>
    <row r="420" spans="1:16" ht="12.75">
      <c r="A420" s="21">
        <v>417</v>
      </c>
      <c r="B420" s="34" t="s">
        <v>1001</v>
      </c>
      <c r="C420" s="34" t="s">
        <v>565</v>
      </c>
      <c r="D420" s="34" t="s">
        <v>1088</v>
      </c>
      <c r="E420" s="13" t="s">
        <v>1089</v>
      </c>
      <c r="F420" s="52">
        <v>280</v>
      </c>
      <c r="G420" s="108">
        <v>36050</v>
      </c>
      <c r="H420" s="108">
        <f t="shared" si="26"/>
        <v>33934</v>
      </c>
      <c r="I420" s="108">
        <v>69984</v>
      </c>
      <c r="J420" s="82">
        <v>15</v>
      </c>
      <c r="K420" s="82">
        <v>0</v>
      </c>
      <c r="L420" s="79">
        <v>15</v>
      </c>
      <c r="M420" s="82">
        <v>0</v>
      </c>
      <c r="N420" s="75">
        <f t="shared" si="29"/>
        <v>0.0028</v>
      </c>
      <c r="O420" s="76">
        <v>30.002</v>
      </c>
      <c r="P420" s="77" t="s">
        <v>1249</v>
      </c>
    </row>
    <row r="421" spans="1:16" ht="22.5">
      <c r="A421" s="21">
        <v>418</v>
      </c>
      <c r="B421" s="12" t="s">
        <v>653</v>
      </c>
      <c r="C421" s="12" t="s">
        <v>620</v>
      </c>
      <c r="D421" s="12" t="s">
        <v>26</v>
      </c>
      <c r="E421" s="13" t="s">
        <v>512</v>
      </c>
      <c r="F421" s="47">
        <v>289553</v>
      </c>
      <c r="G421" s="31">
        <v>758658</v>
      </c>
      <c r="H421" s="14">
        <f t="shared" si="26"/>
        <v>341396</v>
      </c>
      <c r="I421" s="31">
        <v>1100054</v>
      </c>
      <c r="J421" s="80">
        <v>25</v>
      </c>
      <c r="K421" s="80">
        <v>0</v>
      </c>
      <c r="L421" s="80">
        <v>0</v>
      </c>
      <c r="M421" s="80">
        <v>0</v>
      </c>
      <c r="N421" s="75">
        <v>2.89553</v>
      </c>
      <c r="O421" s="76">
        <f aca="true" t="shared" si="30" ref="O421:O460">SUM(J421:N421)</f>
        <v>27.89553</v>
      </c>
      <c r="P421" s="77" t="s">
        <v>1248</v>
      </c>
    </row>
    <row r="422" spans="1:16" ht="22.5">
      <c r="A422" s="21">
        <v>419</v>
      </c>
      <c r="B422" s="12" t="s">
        <v>163</v>
      </c>
      <c r="C422" s="12" t="s">
        <v>559</v>
      </c>
      <c r="D422" s="12" t="s">
        <v>26</v>
      </c>
      <c r="E422" s="13" t="s">
        <v>513</v>
      </c>
      <c r="F422" s="47">
        <v>253045</v>
      </c>
      <c r="G422" s="29">
        <v>6810000</v>
      </c>
      <c r="H422" s="14">
        <f t="shared" si="26"/>
        <v>2309200</v>
      </c>
      <c r="I422" s="31">
        <v>9119200</v>
      </c>
      <c r="J422" s="80">
        <v>25</v>
      </c>
      <c r="K422" s="80">
        <v>0</v>
      </c>
      <c r="L422" s="80">
        <v>0</v>
      </c>
      <c r="M422" s="80">
        <v>0</v>
      </c>
      <c r="N422" s="75">
        <v>2.53045</v>
      </c>
      <c r="O422" s="76">
        <f t="shared" si="30"/>
        <v>27.530450000000002</v>
      </c>
      <c r="P422" s="77" t="s">
        <v>1248</v>
      </c>
    </row>
    <row r="423" spans="1:16" ht="22.5">
      <c r="A423" s="21">
        <v>420</v>
      </c>
      <c r="B423" s="34" t="s">
        <v>895</v>
      </c>
      <c r="C423" s="12" t="s">
        <v>562</v>
      </c>
      <c r="D423" s="12" t="s">
        <v>26</v>
      </c>
      <c r="E423" s="35" t="s">
        <v>514</v>
      </c>
      <c r="F423" s="59">
        <v>217230</v>
      </c>
      <c r="G423" s="36">
        <v>3459147</v>
      </c>
      <c r="H423" s="14">
        <f t="shared" si="26"/>
        <v>1236927</v>
      </c>
      <c r="I423" s="36">
        <v>4696074</v>
      </c>
      <c r="J423" s="83">
        <v>25</v>
      </c>
      <c r="K423" s="83">
        <v>0</v>
      </c>
      <c r="L423" s="83">
        <v>0</v>
      </c>
      <c r="M423" s="83">
        <v>0</v>
      </c>
      <c r="N423" s="75">
        <v>2.1723</v>
      </c>
      <c r="O423" s="76">
        <f t="shared" si="30"/>
        <v>27.1723</v>
      </c>
      <c r="P423" s="77" t="s">
        <v>1248</v>
      </c>
    </row>
    <row r="424" spans="1:16" ht="22.5">
      <c r="A424" s="21">
        <v>421</v>
      </c>
      <c r="B424" s="12" t="s">
        <v>175</v>
      </c>
      <c r="C424" s="12" t="s">
        <v>567</v>
      </c>
      <c r="D424" s="12" t="s">
        <v>26</v>
      </c>
      <c r="E424" s="13" t="s">
        <v>515</v>
      </c>
      <c r="F424" s="47">
        <v>120000</v>
      </c>
      <c r="G424" s="32">
        <v>4414176</v>
      </c>
      <c r="H424" s="14">
        <f t="shared" si="26"/>
        <v>1542536</v>
      </c>
      <c r="I424" s="33">
        <v>5956712</v>
      </c>
      <c r="J424" s="79">
        <v>25</v>
      </c>
      <c r="K424" s="79">
        <v>0</v>
      </c>
      <c r="L424" s="79">
        <v>0</v>
      </c>
      <c r="M424" s="79">
        <v>0</v>
      </c>
      <c r="N424" s="75">
        <f aca="true" t="shared" si="31" ref="N424:N453">+F424/100000</f>
        <v>1.2</v>
      </c>
      <c r="O424" s="76">
        <f t="shared" si="30"/>
        <v>26.2</v>
      </c>
      <c r="P424" s="77" t="s">
        <v>1248</v>
      </c>
    </row>
    <row r="425" spans="1:16" ht="33.75">
      <c r="A425" s="21">
        <v>422</v>
      </c>
      <c r="B425" s="34" t="s">
        <v>933</v>
      </c>
      <c r="C425" s="34" t="s">
        <v>934</v>
      </c>
      <c r="D425" s="34" t="s">
        <v>516</v>
      </c>
      <c r="E425" s="13" t="s">
        <v>517</v>
      </c>
      <c r="F425" s="52">
        <v>61700</v>
      </c>
      <c r="G425" s="14">
        <v>4235435</v>
      </c>
      <c r="H425" s="30">
        <f t="shared" si="26"/>
        <v>1485339</v>
      </c>
      <c r="I425" s="14">
        <v>5720774</v>
      </c>
      <c r="J425" s="82">
        <v>25</v>
      </c>
      <c r="K425" s="82">
        <v>0</v>
      </c>
      <c r="L425" s="79">
        <v>0</v>
      </c>
      <c r="M425" s="82">
        <v>0</v>
      </c>
      <c r="N425" s="75">
        <f t="shared" si="31"/>
        <v>0.617</v>
      </c>
      <c r="O425" s="76">
        <f t="shared" si="30"/>
        <v>25.617</v>
      </c>
      <c r="P425" s="77" t="s">
        <v>1248</v>
      </c>
    </row>
    <row r="426" spans="1:16" ht="12.75">
      <c r="A426" s="21">
        <v>423</v>
      </c>
      <c r="B426" s="34" t="s">
        <v>618</v>
      </c>
      <c r="C426" s="34" t="s">
        <v>619</v>
      </c>
      <c r="D426" s="34" t="s">
        <v>941</v>
      </c>
      <c r="E426" s="35" t="s">
        <v>518</v>
      </c>
      <c r="F426" s="59">
        <v>50000</v>
      </c>
      <c r="G426" s="32">
        <v>3500000</v>
      </c>
      <c r="H426" s="14">
        <f t="shared" si="26"/>
        <v>1250000</v>
      </c>
      <c r="I426" s="32">
        <v>4750000</v>
      </c>
      <c r="J426" s="82">
        <v>25</v>
      </c>
      <c r="K426" s="82">
        <v>0</v>
      </c>
      <c r="L426" s="82">
        <v>0</v>
      </c>
      <c r="M426" s="82">
        <v>0</v>
      </c>
      <c r="N426" s="75">
        <f t="shared" si="31"/>
        <v>0.5</v>
      </c>
      <c r="O426" s="76">
        <f t="shared" si="30"/>
        <v>25.5</v>
      </c>
      <c r="P426" s="77" t="s">
        <v>1248</v>
      </c>
    </row>
    <row r="427" spans="1:16" ht="22.5">
      <c r="A427" s="21">
        <v>424</v>
      </c>
      <c r="B427" s="34" t="s">
        <v>169</v>
      </c>
      <c r="C427" s="34" t="s">
        <v>559</v>
      </c>
      <c r="D427" s="12" t="s">
        <v>26</v>
      </c>
      <c r="E427" s="37" t="s">
        <v>519</v>
      </c>
      <c r="F427" s="52">
        <v>42035</v>
      </c>
      <c r="G427" s="14">
        <v>1796443</v>
      </c>
      <c r="H427" s="14">
        <f t="shared" si="26"/>
        <v>703542</v>
      </c>
      <c r="I427" s="14">
        <v>2499985</v>
      </c>
      <c r="J427" s="82">
        <v>25</v>
      </c>
      <c r="K427" s="82">
        <v>0</v>
      </c>
      <c r="L427" s="82">
        <v>0</v>
      </c>
      <c r="M427" s="82">
        <v>0</v>
      </c>
      <c r="N427" s="75">
        <f t="shared" si="31"/>
        <v>0.42035</v>
      </c>
      <c r="O427" s="76">
        <f t="shared" si="30"/>
        <v>25.42035</v>
      </c>
      <c r="P427" s="77" t="s">
        <v>1248</v>
      </c>
    </row>
    <row r="428" spans="1:16" ht="22.5">
      <c r="A428" s="21">
        <v>425</v>
      </c>
      <c r="B428" s="12" t="s">
        <v>852</v>
      </c>
      <c r="C428" s="12" t="s">
        <v>847</v>
      </c>
      <c r="D428" s="12" t="s">
        <v>26</v>
      </c>
      <c r="E428" s="13" t="s">
        <v>521</v>
      </c>
      <c r="F428" s="47">
        <v>11247</v>
      </c>
      <c r="G428" s="29">
        <v>945530</v>
      </c>
      <c r="H428" s="14">
        <f t="shared" si="26"/>
        <v>425489</v>
      </c>
      <c r="I428" s="31">
        <v>1371019</v>
      </c>
      <c r="J428" s="80">
        <v>25</v>
      </c>
      <c r="K428" s="80">
        <v>0</v>
      </c>
      <c r="L428" s="80">
        <v>0</v>
      </c>
      <c r="M428" s="80">
        <v>0</v>
      </c>
      <c r="N428" s="75">
        <f t="shared" si="31"/>
        <v>0.11247</v>
      </c>
      <c r="O428" s="76">
        <f t="shared" si="30"/>
        <v>25.11247</v>
      </c>
      <c r="P428" s="77" t="s">
        <v>1248</v>
      </c>
    </row>
    <row r="429" spans="1:16" ht="12.75">
      <c r="A429" s="21">
        <v>426</v>
      </c>
      <c r="B429" s="12" t="s">
        <v>849</v>
      </c>
      <c r="C429" s="12" t="s">
        <v>553</v>
      </c>
      <c r="D429" s="12" t="s">
        <v>941</v>
      </c>
      <c r="E429" s="13" t="s">
        <v>522</v>
      </c>
      <c r="F429" s="47">
        <v>3400</v>
      </c>
      <c r="G429" s="32">
        <v>210000</v>
      </c>
      <c r="H429" s="14">
        <f t="shared" si="26"/>
        <v>94500</v>
      </c>
      <c r="I429" s="33">
        <v>304500</v>
      </c>
      <c r="J429" s="79">
        <v>25</v>
      </c>
      <c r="K429" s="79">
        <v>0</v>
      </c>
      <c r="L429" s="79">
        <v>0</v>
      </c>
      <c r="M429" s="79">
        <v>0</v>
      </c>
      <c r="N429" s="75">
        <f t="shared" si="31"/>
        <v>0.034</v>
      </c>
      <c r="O429" s="76">
        <f t="shared" si="30"/>
        <v>25.034</v>
      </c>
      <c r="P429" s="77" t="s">
        <v>1248</v>
      </c>
    </row>
    <row r="430" spans="1:16" ht="22.5">
      <c r="A430" s="21">
        <v>427</v>
      </c>
      <c r="B430" s="34" t="s">
        <v>1090</v>
      </c>
      <c r="C430" s="34" t="s">
        <v>565</v>
      </c>
      <c r="D430" s="34" t="s">
        <v>1091</v>
      </c>
      <c r="E430" s="13" t="s">
        <v>1092</v>
      </c>
      <c r="F430" s="52">
        <v>2080</v>
      </c>
      <c r="G430" s="14">
        <v>325000</v>
      </c>
      <c r="H430" s="14">
        <f t="shared" si="26"/>
        <v>110000</v>
      </c>
      <c r="I430" s="14">
        <v>435000</v>
      </c>
      <c r="J430" s="82">
        <v>25</v>
      </c>
      <c r="K430" s="82">
        <v>0</v>
      </c>
      <c r="L430" s="79">
        <v>0</v>
      </c>
      <c r="M430" s="82">
        <v>0</v>
      </c>
      <c r="N430" s="75">
        <f t="shared" si="31"/>
        <v>0.0208</v>
      </c>
      <c r="O430" s="76">
        <f t="shared" si="30"/>
        <v>25.0208</v>
      </c>
      <c r="P430" s="77" t="s">
        <v>979</v>
      </c>
    </row>
    <row r="431" spans="1:16" ht="22.5">
      <c r="A431" s="21">
        <v>428</v>
      </c>
      <c r="B431" s="22" t="s">
        <v>152</v>
      </c>
      <c r="C431" s="22" t="s">
        <v>620</v>
      </c>
      <c r="D431" s="22" t="s">
        <v>592</v>
      </c>
      <c r="E431" s="23" t="s">
        <v>523</v>
      </c>
      <c r="F431" s="45">
        <v>8810</v>
      </c>
      <c r="G431" s="18">
        <v>232801</v>
      </c>
      <c r="H431" s="18">
        <f t="shared" si="26"/>
        <v>63571</v>
      </c>
      <c r="I431" s="40">
        <v>296372</v>
      </c>
      <c r="J431" s="78">
        <v>15</v>
      </c>
      <c r="K431" s="78">
        <v>0</v>
      </c>
      <c r="L431" s="78">
        <v>5</v>
      </c>
      <c r="M431" s="78">
        <v>0</v>
      </c>
      <c r="N431" s="84">
        <f t="shared" si="31"/>
        <v>0.0881</v>
      </c>
      <c r="O431" s="76">
        <f t="shared" si="30"/>
        <v>20.0881</v>
      </c>
      <c r="P431" s="77" t="s">
        <v>1248</v>
      </c>
    </row>
    <row r="432" spans="1:16" ht="33.75">
      <c r="A432" s="21">
        <v>429</v>
      </c>
      <c r="B432" s="12" t="s">
        <v>653</v>
      </c>
      <c r="C432" s="51" t="s">
        <v>620</v>
      </c>
      <c r="D432" s="12" t="s">
        <v>37</v>
      </c>
      <c r="E432" s="13" t="s">
        <v>524</v>
      </c>
      <c r="F432" s="47">
        <v>289553</v>
      </c>
      <c r="G432" s="31">
        <v>3200000</v>
      </c>
      <c r="H432" s="30">
        <f t="shared" si="26"/>
        <v>1464433</v>
      </c>
      <c r="I432" s="31">
        <v>4664433</v>
      </c>
      <c r="J432" s="80">
        <v>15</v>
      </c>
      <c r="K432" s="80">
        <v>0</v>
      </c>
      <c r="L432" s="80">
        <v>0</v>
      </c>
      <c r="M432" s="80">
        <v>0</v>
      </c>
      <c r="N432" s="75">
        <f t="shared" si="31"/>
        <v>2.89553</v>
      </c>
      <c r="O432" s="81">
        <f t="shared" si="30"/>
        <v>17.89553</v>
      </c>
      <c r="P432" s="77" t="s">
        <v>1248</v>
      </c>
    </row>
    <row r="433" spans="1:16" ht="33.75">
      <c r="A433" s="21">
        <v>430</v>
      </c>
      <c r="B433" s="34" t="s">
        <v>182</v>
      </c>
      <c r="C433" s="34" t="s">
        <v>565</v>
      </c>
      <c r="D433" s="34" t="s">
        <v>851</v>
      </c>
      <c r="E433" s="37" t="s">
        <v>525</v>
      </c>
      <c r="F433" s="52">
        <v>32500</v>
      </c>
      <c r="G433" s="14">
        <v>1500000</v>
      </c>
      <c r="H433" s="14">
        <f t="shared" si="26"/>
        <v>610000</v>
      </c>
      <c r="I433" s="14">
        <v>2110000</v>
      </c>
      <c r="J433" s="79">
        <v>1</v>
      </c>
      <c r="K433" s="79">
        <v>0</v>
      </c>
      <c r="L433" s="79">
        <v>15</v>
      </c>
      <c r="M433" s="79">
        <v>0</v>
      </c>
      <c r="N433" s="75">
        <f t="shared" si="31"/>
        <v>0.325</v>
      </c>
      <c r="O433" s="76">
        <f t="shared" si="30"/>
        <v>16.325</v>
      </c>
      <c r="P433" s="77" t="s">
        <v>1248</v>
      </c>
    </row>
    <row r="434" spans="1:16" ht="45">
      <c r="A434" s="21">
        <v>431</v>
      </c>
      <c r="B434" s="12" t="s">
        <v>548</v>
      </c>
      <c r="C434" s="51" t="s">
        <v>565</v>
      </c>
      <c r="D434" s="12" t="s">
        <v>41</v>
      </c>
      <c r="E434" s="13" t="s">
        <v>526</v>
      </c>
      <c r="F434" s="47">
        <v>15300</v>
      </c>
      <c r="G434" s="29">
        <v>208000</v>
      </c>
      <c r="H434" s="30">
        <f t="shared" si="26"/>
        <v>93600</v>
      </c>
      <c r="I434" s="31">
        <v>301600</v>
      </c>
      <c r="J434" s="80">
        <v>1</v>
      </c>
      <c r="K434" s="80">
        <v>0</v>
      </c>
      <c r="L434" s="80">
        <v>0</v>
      </c>
      <c r="M434" s="80">
        <v>15</v>
      </c>
      <c r="N434" s="75">
        <f t="shared" si="31"/>
        <v>0.153</v>
      </c>
      <c r="O434" s="81">
        <f t="shared" si="30"/>
        <v>16.153</v>
      </c>
      <c r="P434" s="77" t="s">
        <v>1248</v>
      </c>
    </row>
    <row r="435" spans="1:16" ht="33.75">
      <c r="A435" s="21">
        <v>432</v>
      </c>
      <c r="B435" s="12" t="s">
        <v>237</v>
      </c>
      <c r="C435" s="12" t="s">
        <v>562</v>
      </c>
      <c r="D435" s="12" t="s">
        <v>1093</v>
      </c>
      <c r="E435" s="13" t="s">
        <v>529</v>
      </c>
      <c r="F435" s="47">
        <v>38977</v>
      </c>
      <c r="G435" s="32">
        <v>1680000</v>
      </c>
      <c r="H435" s="14">
        <f t="shared" si="26"/>
        <v>667600</v>
      </c>
      <c r="I435" s="33">
        <v>2347600</v>
      </c>
      <c r="J435" s="79">
        <v>15</v>
      </c>
      <c r="K435" s="79">
        <v>0</v>
      </c>
      <c r="L435" s="79">
        <v>0</v>
      </c>
      <c r="M435" s="79">
        <v>0</v>
      </c>
      <c r="N435" s="75">
        <f t="shared" si="31"/>
        <v>0.38977</v>
      </c>
      <c r="O435" s="76">
        <f t="shared" si="30"/>
        <v>15.38977</v>
      </c>
      <c r="P435" s="77" t="s">
        <v>1249</v>
      </c>
    </row>
    <row r="436" spans="1:16" ht="12.75">
      <c r="A436" s="21">
        <v>433</v>
      </c>
      <c r="B436" s="12" t="s">
        <v>237</v>
      </c>
      <c r="C436" s="12" t="s">
        <v>562</v>
      </c>
      <c r="D436" s="12" t="s">
        <v>881</v>
      </c>
      <c r="E436" s="13" t="s">
        <v>528</v>
      </c>
      <c r="F436" s="47">
        <v>38977</v>
      </c>
      <c r="G436" s="32">
        <v>500000</v>
      </c>
      <c r="H436" s="14">
        <f t="shared" si="26"/>
        <v>225000</v>
      </c>
      <c r="I436" s="33">
        <v>725000</v>
      </c>
      <c r="J436" s="79">
        <v>15</v>
      </c>
      <c r="K436" s="79">
        <v>0</v>
      </c>
      <c r="L436" s="79">
        <v>0</v>
      </c>
      <c r="M436" s="79">
        <v>0</v>
      </c>
      <c r="N436" s="75">
        <f t="shared" si="31"/>
        <v>0.38977</v>
      </c>
      <c r="O436" s="76">
        <f t="shared" si="30"/>
        <v>15.38977</v>
      </c>
      <c r="P436" s="77" t="s">
        <v>1248</v>
      </c>
    </row>
    <row r="437" spans="1:16" ht="22.5">
      <c r="A437" s="21">
        <v>434</v>
      </c>
      <c r="B437" s="34" t="s">
        <v>1094</v>
      </c>
      <c r="C437" s="34" t="s">
        <v>620</v>
      </c>
      <c r="D437" s="34" t="s">
        <v>1095</v>
      </c>
      <c r="E437" s="13" t="s">
        <v>1096</v>
      </c>
      <c r="F437" s="52">
        <v>30000</v>
      </c>
      <c r="G437" s="14">
        <v>5500000</v>
      </c>
      <c r="H437" s="14">
        <f t="shared" si="26"/>
        <v>1830000</v>
      </c>
      <c r="I437" s="14">
        <v>7330000</v>
      </c>
      <c r="J437" s="82">
        <v>15</v>
      </c>
      <c r="K437" s="82">
        <v>0</v>
      </c>
      <c r="L437" s="79">
        <v>0</v>
      </c>
      <c r="M437" s="82">
        <v>0</v>
      </c>
      <c r="N437" s="75">
        <f t="shared" si="31"/>
        <v>0.3</v>
      </c>
      <c r="O437" s="76">
        <f t="shared" si="30"/>
        <v>15.3</v>
      </c>
      <c r="P437" s="77" t="s">
        <v>979</v>
      </c>
    </row>
    <row r="438" spans="1:16" ht="22.5">
      <c r="A438" s="21">
        <v>435</v>
      </c>
      <c r="B438" s="12" t="s">
        <v>38</v>
      </c>
      <c r="C438" s="12" t="s">
        <v>565</v>
      </c>
      <c r="D438" s="12" t="s">
        <v>1097</v>
      </c>
      <c r="E438" s="13" t="s">
        <v>1098</v>
      </c>
      <c r="F438" s="47">
        <v>26240</v>
      </c>
      <c r="G438" s="14">
        <v>2895200</v>
      </c>
      <c r="H438" s="14">
        <f t="shared" si="26"/>
        <v>56464</v>
      </c>
      <c r="I438" s="33">
        <v>2951664</v>
      </c>
      <c r="J438" s="79">
        <v>15</v>
      </c>
      <c r="K438" s="79">
        <v>0</v>
      </c>
      <c r="L438" s="79">
        <v>0</v>
      </c>
      <c r="M438" s="79">
        <v>0</v>
      </c>
      <c r="N438" s="75">
        <f t="shared" si="31"/>
        <v>0.2624</v>
      </c>
      <c r="O438" s="76">
        <f t="shared" si="30"/>
        <v>15.2624</v>
      </c>
      <c r="P438" s="77" t="s">
        <v>1248</v>
      </c>
    </row>
    <row r="439" spans="1:16" ht="22.5">
      <c r="A439" s="21">
        <v>436</v>
      </c>
      <c r="B439" s="12" t="s">
        <v>38</v>
      </c>
      <c r="C439" s="12" t="s">
        <v>565</v>
      </c>
      <c r="D439" s="12" t="s">
        <v>39</v>
      </c>
      <c r="E439" s="13" t="s">
        <v>530</v>
      </c>
      <c r="F439" s="47">
        <v>26240</v>
      </c>
      <c r="G439" s="14">
        <v>1846000</v>
      </c>
      <c r="H439" s="14">
        <f t="shared" si="26"/>
        <v>382680</v>
      </c>
      <c r="I439" s="33">
        <v>2228680</v>
      </c>
      <c r="J439" s="79">
        <v>15</v>
      </c>
      <c r="K439" s="79">
        <v>0</v>
      </c>
      <c r="L439" s="79">
        <v>0</v>
      </c>
      <c r="M439" s="79">
        <v>0</v>
      </c>
      <c r="N439" s="75">
        <f t="shared" si="31"/>
        <v>0.2624</v>
      </c>
      <c r="O439" s="76">
        <f t="shared" si="30"/>
        <v>15.2624</v>
      </c>
      <c r="P439" s="77" t="s">
        <v>1248</v>
      </c>
    </row>
    <row r="440" spans="1:16" ht="22.5">
      <c r="A440" s="21">
        <v>437</v>
      </c>
      <c r="B440" s="34" t="s">
        <v>22</v>
      </c>
      <c r="C440" s="34" t="s">
        <v>553</v>
      </c>
      <c r="D440" s="12" t="s">
        <v>234</v>
      </c>
      <c r="E440" s="13" t="s">
        <v>531</v>
      </c>
      <c r="F440" s="52">
        <v>10000</v>
      </c>
      <c r="G440" s="32">
        <v>2275000</v>
      </c>
      <c r="H440" s="14">
        <f t="shared" si="26"/>
        <v>858000</v>
      </c>
      <c r="I440" s="33">
        <v>3133000</v>
      </c>
      <c r="J440" s="79">
        <v>15</v>
      </c>
      <c r="K440" s="79">
        <v>0</v>
      </c>
      <c r="L440" s="79">
        <v>0</v>
      </c>
      <c r="M440" s="79">
        <v>0</v>
      </c>
      <c r="N440" s="75">
        <f t="shared" si="31"/>
        <v>0.1</v>
      </c>
      <c r="O440" s="76">
        <f t="shared" si="30"/>
        <v>15.1</v>
      </c>
      <c r="P440" s="77" t="s">
        <v>1248</v>
      </c>
    </row>
    <row r="441" spans="1:16" ht="33.75">
      <c r="A441" s="21">
        <v>438</v>
      </c>
      <c r="B441" s="12" t="s">
        <v>192</v>
      </c>
      <c r="C441" s="12" t="s">
        <v>846</v>
      </c>
      <c r="D441" s="12" t="s">
        <v>591</v>
      </c>
      <c r="E441" s="13" t="s">
        <v>533</v>
      </c>
      <c r="F441" s="47">
        <v>7900</v>
      </c>
      <c r="G441" s="32">
        <v>1800000</v>
      </c>
      <c r="H441" s="14">
        <f t="shared" si="26"/>
        <v>706000</v>
      </c>
      <c r="I441" s="33">
        <v>2506000</v>
      </c>
      <c r="J441" s="79">
        <v>15</v>
      </c>
      <c r="K441" s="79">
        <v>0</v>
      </c>
      <c r="L441" s="79">
        <v>0</v>
      </c>
      <c r="M441" s="79">
        <v>0</v>
      </c>
      <c r="N441" s="75">
        <f t="shared" si="31"/>
        <v>0.079</v>
      </c>
      <c r="O441" s="76">
        <f t="shared" si="30"/>
        <v>15.079</v>
      </c>
      <c r="P441" s="77" t="s">
        <v>1248</v>
      </c>
    </row>
    <row r="442" spans="1:16" ht="45">
      <c r="A442" s="21">
        <v>439</v>
      </c>
      <c r="B442" s="12" t="s">
        <v>192</v>
      </c>
      <c r="C442" s="12" t="s">
        <v>846</v>
      </c>
      <c r="D442" s="12" t="s">
        <v>845</v>
      </c>
      <c r="E442" s="13" t="s">
        <v>532</v>
      </c>
      <c r="F442" s="47">
        <v>7900</v>
      </c>
      <c r="G442" s="32">
        <v>666000</v>
      </c>
      <c r="H442" s="14">
        <f t="shared" si="26"/>
        <v>299700</v>
      </c>
      <c r="I442" s="33">
        <v>965700</v>
      </c>
      <c r="J442" s="79">
        <v>15</v>
      </c>
      <c r="K442" s="79">
        <v>0</v>
      </c>
      <c r="L442" s="79">
        <v>0</v>
      </c>
      <c r="M442" s="79">
        <v>0</v>
      </c>
      <c r="N442" s="75">
        <f t="shared" si="31"/>
        <v>0.079</v>
      </c>
      <c r="O442" s="76">
        <f t="shared" si="30"/>
        <v>15.079</v>
      </c>
      <c r="P442" s="77" t="s">
        <v>1248</v>
      </c>
    </row>
    <row r="443" spans="1:16" ht="22.5">
      <c r="A443" s="21">
        <v>440</v>
      </c>
      <c r="B443" s="34" t="s">
        <v>886</v>
      </c>
      <c r="C443" s="34" t="s">
        <v>17</v>
      </c>
      <c r="D443" s="34" t="s">
        <v>593</v>
      </c>
      <c r="E443" s="13" t="s">
        <v>535</v>
      </c>
      <c r="F443" s="47">
        <v>4500</v>
      </c>
      <c r="G443" s="32">
        <v>3000000</v>
      </c>
      <c r="H443" s="14">
        <f t="shared" si="26"/>
        <v>470000</v>
      </c>
      <c r="I443" s="33">
        <v>3470000</v>
      </c>
      <c r="J443" s="79">
        <v>15</v>
      </c>
      <c r="K443" s="79">
        <v>0</v>
      </c>
      <c r="L443" s="79">
        <v>0</v>
      </c>
      <c r="M443" s="79">
        <v>0</v>
      </c>
      <c r="N443" s="75">
        <f t="shared" si="31"/>
        <v>0.045</v>
      </c>
      <c r="O443" s="76">
        <f t="shared" si="30"/>
        <v>15.045</v>
      </c>
      <c r="P443" s="77" t="s">
        <v>1248</v>
      </c>
    </row>
    <row r="444" spans="1:16" ht="12.75">
      <c r="A444" s="21">
        <v>441</v>
      </c>
      <c r="B444" s="12" t="s">
        <v>886</v>
      </c>
      <c r="C444" s="12" t="s">
        <v>17</v>
      </c>
      <c r="D444" s="12" t="s">
        <v>930</v>
      </c>
      <c r="E444" s="13" t="s">
        <v>534</v>
      </c>
      <c r="F444" s="47">
        <v>4500</v>
      </c>
      <c r="G444" s="32">
        <v>575000</v>
      </c>
      <c r="H444" s="14">
        <f t="shared" si="26"/>
        <v>258750</v>
      </c>
      <c r="I444" s="33">
        <v>833750</v>
      </c>
      <c r="J444" s="79">
        <v>15</v>
      </c>
      <c r="K444" s="79">
        <v>0</v>
      </c>
      <c r="L444" s="79">
        <v>0</v>
      </c>
      <c r="M444" s="79">
        <v>0</v>
      </c>
      <c r="N444" s="75">
        <f t="shared" si="31"/>
        <v>0.045</v>
      </c>
      <c r="O444" s="76">
        <f t="shared" si="30"/>
        <v>15.045</v>
      </c>
      <c r="P444" s="77" t="s">
        <v>1248</v>
      </c>
    </row>
    <row r="445" spans="1:16" ht="12.75">
      <c r="A445" s="21">
        <v>442</v>
      </c>
      <c r="B445" s="34" t="s">
        <v>1090</v>
      </c>
      <c r="C445" s="34" t="s">
        <v>565</v>
      </c>
      <c r="D445" s="34" t="s">
        <v>1099</v>
      </c>
      <c r="E445" s="13" t="s">
        <v>1100</v>
      </c>
      <c r="F445" s="52">
        <v>2080</v>
      </c>
      <c r="G445" s="14">
        <v>325000</v>
      </c>
      <c r="H445" s="14">
        <f t="shared" si="26"/>
        <v>110000</v>
      </c>
      <c r="I445" s="14">
        <v>435000</v>
      </c>
      <c r="J445" s="82">
        <v>15</v>
      </c>
      <c r="K445" s="82">
        <v>0</v>
      </c>
      <c r="L445" s="79">
        <v>0</v>
      </c>
      <c r="M445" s="82">
        <v>0</v>
      </c>
      <c r="N445" s="75">
        <f t="shared" si="31"/>
        <v>0.0208</v>
      </c>
      <c r="O445" s="76">
        <f t="shared" si="30"/>
        <v>15.0208</v>
      </c>
      <c r="P445" s="77" t="s">
        <v>979</v>
      </c>
    </row>
    <row r="446" spans="1:16" ht="22.5">
      <c r="A446" s="21">
        <v>443</v>
      </c>
      <c r="B446" s="12" t="s">
        <v>1012</v>
      </c>
      <c r="C446" s="12" t="s">
        <v>847</v>
      </c>
      <c r="D446" s="12" t="s">
        <v>1101</v>
      </c>
      <c r="E446" s="13" t="s">
        <v>1102</v>
      </c>
      <c r="F446" s="47">
        <v>1625</v>
      </c>
      <c r="G446" s="14">
        <v>132000</v>
      </c>
      <c r="H446" s="14">
        <f t="shared" si="26"/>
        <v>59400</v>
      </c>
      <c r="I446" s="33">
        <v>191400</v>
      </c>
      <c r="J446" s="79">
        <v>15</v>
      </c>
      <c r="K446" s="79">
        <v>0</v>
      </c>
      <c r="L446" s="79">
        <v>0</v>
      </c>
      <c r="M446" s="79">
        <v>0</v>
      </c>
      <c r="N446" s="75">
        <f t="shared" si="31"/>
        <v>0.01625</v>
      </c>
      <c r="O446" s="76">
        <f t="shared" si="30"/>
        <v>15.01625</v>
      </c>
      <c r="P446" s="77" t="s">
        <v>1248</v>
      </c>
    </row>
    <row r="447" spans="1:16" ht="33.75">
      <c r="A447" s="21">
        <v>444</v>
      </c>
      <c r="B447" s="12" t="s">
        <v>36</v>
      </c>
      <c r="C447" s="12" t="s">
        <v>620</v>
      </c>
      <c r="D447" s="12" t="s">
        <v>594</v>
      </c>
      <c r="E447" s="13" t="s">
        <v>536</v>
      </c>
      <c r="F447" s="47">
        <v>1500</v>
      </c>
      <c r="G447" s="32">
        <v>446000</v>
      </c>
      <c r="H447" s="14">
        <f t="shared" si="26"/>
        <v>89200</v>
      </c>
      <c r="I447" s="33">
        <v>535200</v>
      </c>
      <c r="J447" s="79">
        <v>15</v>
      </c>
      <c r="K447" s="79">
        <v>0</v>
      </c>
      <c r="L447" s="79">
        <v>0</v>
      </c>
      <c r="M447" s="79">
        <v>0</v>
      </c>
      <c r="N447" s="75">
        <f t="shared" si="31"/>
        <v>0.015</v>
      </c>
      <c r="O447" s="76">
        <f t="shared" si="30"/>
        <v>15.015</v>
      </c>
      <c r="P447" s="77" t="s">
        <v>1248</v>
      </c>
    </row>
    <row r="448" spans="1:16" ht="22.5">
      <c r="A448" s="21">
        <v>445</v>
      </c>
      <c r="B448" s="12" t="s">
        <v>1015</v>
      </c>
      <c r="C448" s="12" t="s">
        <v>847</v>
      </c>
      <c r="D448" s="12" t="s">
        <v>1101</v>
      </c>
      <c r="E448" s="13" t="s">
        <v>1103</v>
      </c>
      <c r="F448" s="47">
        <v>1260</v>
      </c>
      <c r="G448" s="14">
        <v>66000</v>
      </c>
      <c r="H448" s="14">
        <f t="shared" si="26"/>
        <v>29700</v>
      </c>
      <c r="I448" s="33">
        <v>95700</v>
      </c>
      <c r="J448" s="79">
        <v>15</v>
      </c>
      <c r="K448" s="79">
        <v>0</v>
      </c>
      <c r="L448" s="79">
        <v>0</v>
      </c>
      <c r="M448" s="79">
        <v>0</v>
      </c>
      <c r="N448" s="75">
        <f t="shared" si="31"/>
        <v>0.0126</v>
      </c>
      <c r="O448" s="76">
        <f t="shared" si="30"/>
        <v>15.0126</v>
      </c>
      <c r="P448" s="77" t="s">
        <v>1248</v>
      </c>
    </row>
    <row r="449" spans="1:16" ht="22.5">
      <c r="A449" s="21">
        <v>446</v>
      </c>
      <c r="B449" s="12" t="s">
        <v>12</v>
      </c>
      <c r="C449" s="51" t="s">
        <v>17</v>
      </c>
      <c r="D449" s="12" t="s">
        <v>13</v>
      </c>
      <c r="E449" s="13" t="s">
        <v>537</v>
      </c>
      <c r="F449" s="47">
        <v>1085</v>
      </c>
      <c r="G449" s="29">
        <v>450000</v>
      </c>
      <c r="H449" s="30">
        <f t="shared" si="26"/>
        <v>133054</v>
      </c>
      <c r="I449" s="31">
        <v>583054</v>
      </c>
      <c r="J449" s="80">
        <v>15</v>
      </c>
      <c r="K449" s="80">
        <v>0</v>
      </c>
      <c r="L449" s="80">
        <v>0</v>
      </c>
      <c r="M449" s="80">
        <v>0</v>
      </c>
      <c r="N449" s="75">
        <f t="shared" si="31"/>
        <v>0.01085</v>
      </c>
      <c r="O449" s="81">
        <f t="shared" si="30"/>
        <v>15.01085</v>
      </c>
      <c r="P449" s="77" t="s">
        <v>1248</v>
      </c>
    </row>
    <row r="450" spans="1:16" ht="22.5">
      <c r="A450" s="21">
        <v>447</v>
      </c>
      <c r="B450" s="12" t="s">
        <v>1018</v>
      </c>
      <c r="C450" s="12" t="s">
        <v>847</v>
      </c>
      <c r="D450" s="12" t="s">
        <v>1101</v>
      </c>
      <c r="E450" s="13" t="s">
        <v>1104</v>
      </c>
      <c r="F450" s="47">
        <v>635</v>
      </c>
      <c r="G450" s="14">
        <v>90000</v>
      </c>
      <c r="H450" s="14">
        <f t="shared" si="26"/>
        <v>40500</v>
      </c>
      <c r="I450" s="33">
        <v>130500</v>
      </c>
      <c r="J450" s="79">
        <v>15</v>
      </c>
      <c r="K450" s="79">
        <v>0</v>
      </c>
      <c r="L450" s="79">
        <v>0</v>
      </c>
      <c r="M450" s="79">
        <v>0</v>
      </c>
      <c r="N450" s="75">
        <f t="shared" si="31"/>
        <v>0.00635</v>
      </c>
      <c r="O450" s="76">
        <f t="shared" si="30"/>
        <v>15.00635</v>
      </c>
      <c r="P450" s="77" t="s">
        <v>1248</v>
      </c>
    </row>
    <row r="451" spans="1:16" ht="22.5">
      <c r="A451" s="21">
        <v>448</v>
      </c>
      <c r="B451" s="12" t="s">
        <v>1024</v>
      </c>
      <c r="C451" s="12" t="s">
        <v>847</v>
      </c>
      <c r="D451" s="12" t="s">
        <v>1101</v>
      </c>
      <c r="E451" s="13" t="s">
        <v>1105</v>
      </c>
      <c r="F451" s="47">
        <v>180</v>
      </c>
      <c r="G451" s="14">
        <v>60000</v>
      </c>
      <c r="H451" s="14">
        <f>I451-G451</f>
        <v>27000</v>
      </c>
      <c r="I451" s="33">
        <v>87000</v>
      </c>
      <c r="J451" s="79">
        <v>15</v>
      </c>
      <c r="K451" s="79">
        <v>0</v>
      </c>
      <c r="L451" s="79">
        <v>0</v>
      </c>
      <c r="M451" s="79">
        <v>0</v>
      </c>
      <c r="N451" s="75">
        <f t="shared" si="31"/>
        <v>0.0018</v>
      </c>
      <c r="O451" s="76">
        <f t="shared" si="30"/>
        <v>15.0018</v>
      </c>
      <c r="P451" s="77" t="s">
        <v>1248</v>
      </c>
    </row>
    <row r="452" spans="1:16" ht="22.5">
      <c r="A452" s="21">
        <v>449</v>
      </c>
      <c r="B452" s="12" t="s">
        <v>1027</v>
      </c>
      <c r="C452" s="12" t="s">
        <v>847</v>
      </c>
      <c r="D452" s="12" t="s">
        <v>1101</v>
      </c>
      <c r="E452" s="13" t="s">
        <v>1106</v>
      </c>
      <c r="F452" s="47">
        <v>115</v>
      </c>
      <c r="G452" s="14">
        <v>66000</v>
      </c>
      <c r="H452" s="14">
        <f>I452-G452</f>
        <v>29700</v>
      </c>
      <c r="I452" s="33">
        <v>95700</v>
      </c>
      <c r="J452" s="79">
        <v>15</v>
      </c>
      <c r="K452" s="79">
        <v>0</v>
      </c>
      <c r="L452" s="79">
        <v>0</v>
      </c>
      <c r="M452" s="79">
        <v>0</v>
      </c>
      <c r="N452" s="75">
        <f t="shared" si="31"/>
        <v>0.00115</v>
      </c>
      <c r="O452" s="76">
        <f t="shared" si="30"/>
        <v>15.00115</v>
      </c>
      <c r="P452" s="77" t="s">
        <v>1248</v>
      </c>
    </row>
    <row r="453" spans="1:16" ht="12.75">
      <c r="A453" s="21">
        <v>450</v>
      </c>
      <c r="B453" s="12" t="s">
        <v>155</v>
      </c>
      <c r="C453" s="12" t="s">
        <v>846</v>
      </c>
      <c r="D453" s="12" t="s">
        <v>174</v>
      </c>
      <c r="E453" s="13" t="s">
        <v>511</v>
      </c>
      <c r="F453" s="47">
        <v>75</v>
      </c>
      <c r="G453" s="32">
        <v>100000</v>
      </c>
      <c r="H453" s="60">
        <f>I453-G453</f>
        <v>45000</v>
      </c>
      <c r="I453" s="33">
        <v>145000</v>
      </c>
      <c r="J453" s="79">
        <v>15</v>
      </c>
      <c r="K453" s="79">
        <v>0</v>
      </c>
      <c r="L453" s="79">
        <v>0</v>
      </c>
      <c r="M453" s="79">
        <v>0</v>
      </c>
      <c r="N453" s="75">
        <f t="shared" si="31"/>
        <v>0.00075</v>
      </c>
      <c r="O453" s="76">
        <f t="shared" si="30"/>
        <v>15.00075</v>
      </c>
      <c r="P453" s="77" t="s">
        <v>1248</v>
      </c>
    </row>
    <row r="454" spans="1:16" ht="33.75">
      <c r="A454" s="21">
        <v>451</v>
      </c>
      <c r="B454" s="12" t="s">
        <v>178</v>
      </c>
      <c r="C454" s="12" t="s">
        <v>179</v>
      </c>
      <c r="D454" s="12" t="s">
        <v>180</v>
      </c>
      <c r="E454" s="13" t="s">
        <v>538</v>
      </c>
      <c r="F454" s="59">
        <v>217230</v>
      </c>
      <c r="G454" s="36">
        <v>1000000</v>
      </c>
      <c r="H454" s="14">
        <v>452000</v>
      </c>
      <c r="I454" s="36">
        <v>1452000</v>
      </c>
      <c r="J454" s="83">
        <v>1</v>
      </c>
      <c r="K454" s="83">
        <v>0</v>
      </c>
      <c r="L454" s="83">
        <v>0</v>
      </c>
      <c r="M454" s="83">
        <v>0</v>
      </c>
      <c r="N454" s="75">
        <v>2.1723</v>
      </c>
      <c r="O454" s="76">
        <f t="shared" si="30"/>
        <v>3.1723</v>
      </c>
      <c r="P454" s="77" t="s">
        <v>1248</v>
      </c>
    </row>
    <row r="455" spans="1:16" ht="33.75">
      <c r="A455" s="21">
        <v>452</v>
      </c>
      <c r="B455" s="34" t="s">
        <v>554</v>
      </c>
      <c r="C455" s="53" t="s">
        <v>555</v>
      </c>
      <c r="D455" s="34" t="s">
        <v>595</v>
      </c>
      <c r="E455" s="35" t="s">
        <v>539</v>
      </c>
      <c r="F455" s="59">
        <v>40377</v>
      </c>
      <c r="G455" s="36">
        <v>1000000</v>
      </c>
      <c r="H455" s="30">
        <f aca="true" t="shared" si="32" ref="H455:H460">I455-G455</f>
        <v>430000</v>
      </c>
      <c r="I455" s="36">
        <v>1430000</v>
      </c>
      <c r="J455" s="83">
        <v>1</v>
      </c>
      <c r="K455" s="83">
        <v>0</v>
      </c>
      <c r="L455" s="83">
        <v>0</v>
      </c>
      <c r="M455" s="83">
        <v>0</v>
      </c>
      <c r="N455" s="75">
        <f aca="true" t="shared" si="33" ref="N455:N460">+F455/100000</f>
        <v>0.40377</v>
      </c>
      <c r="O455" s="76">
        <f t="shared" si="30"/>
        <v>1.40377</v>
      </c>
      <c r="P455" s="77" t="s">
        <v>1248</v>
      </c>
    </row>
    <row r="456" spans="1:16" ht="22.5">
      <c r="A456" s="21">
        <v>453</v>
      </c>
      <c r="B456" s="12" t="s">
        <v>885</v>
      </c>
      <c r="C456" s="12" t="s">
        <v>559</v>
      </c>
      <c r="D456" s="12" t="s">
        <v>202</v>
      </c>
      <c r="E456" s="13" t="s">
        <v>540</v>
      </c>
      <c r="F456" s="47">
        <v>40221</v>
      </c>
      <c r="G456" s="32">
        <v>32300000</v>
      </c>
      <c r="H456" s="14">
        <f t="shared" si="32"/>
        <v>9128000</v>
      </c>
      <c r="I456" s="33">
        <v>41428000</v>
      </c>
      <c r="J456" s="79">
        <v>1</v>
      </c>
      <c r="K456" s="79">
        <v>0</v>
      </c>
      <c r="L456" s="79">
        <v>0</v>
      </c>
      <c r="M456" s="79">
        <v>0</v>
      </c>
      <c r="N456" s="75">
        <f t="shared" si="33"/>
        <v>0.40221</v>
      </c>
      <c r="O456" s="76">
        <f t="shared" si="30"/>
        <v>1.40221</v>
      </c>
      <c r="P456" s="77" t="s">
        <v>1248</v>
      </c>
    </row>
    <row r="457" spans="1:16" ht="12.75">
      <c r="A457" s="21">
        <v>454</v>
      </c>
      <c r="B457" s="12" t="s">
        <v>939</v>
      </c>
      <c r="C457" s="12" t="s">
        <v>934</v>
      </c>
      <c r="D457" s="12" t="s">
        <v>927</v>
      </c>
      <c r="E457" s="13" t="s">
        <v>541</v>
      </c>
      <c r="F457" s="47">
        <v>24062</v>
      </c>
      <c r="G457" s="32">
        <v>600000</v>
      </c>
      <c r="H457" s="14">
        <f t="shared" si="32"/>
        <v>270000</v>
      </c>
      <c r="I457" s="32">
        <v>870000</v>
      </c>
      <c r="J457" s="79">
        <v>1</v>
      </c>
      <c r="K457" s="79">
        <v>0</v>
      </c>
      <c r="L457" s="82">
        <v>0</v>
      </c>
      <c r="M457" s="79">
        <v>0</v>
      </c>
      <c r="N457" s="75">
        <f t="shared" si="33"/>
        <v>0.24062</v>
      </c>
      <c r="O457" s="76">
        <f t="shared" si="30"/>
        <v>1.24062</v>
      </c>
      <c r="P457" s="77" t="s">
        <v>1248</v>
      </c>
    </row>
    <row r="458" spans="1:16" ht="45">
      <c r="A458" s="21">
        <v>455</v>
      </c>
      <c r="B458" s="12" t="s">
        <v>915</v>
      </c>
      <c r="C458" s="12" t="s">
        <v>553</v>
      </c>
      <c r="D458" s="12" t="s">
        <v>596</v>
      </c>
      <c r="E458" s="13" t="s">
        <v>542</v>
      </c>
      <c r="F458" s="47">
        <v>21000</v>
      </c>
      <c r="G458" s="14">
        <v>325000</v>
      </c>
      <c r="H458" s="14">
        <f t="shared" si="32"/>
        <v>146250</v>
      </c>
      <c r="I458" s="33">
        <v>471250</v>
      </c>
      <c r="J458" s="79">
        <v>1</v>
      </c>
      <c r="K458" s="79">
        <v>0</v>
      </c>
      <c r="L458" s="79">
        <v>0</v>
      </c>
      <c r="M458" s="79">
        <v>0</v>
      </c>
      <c r="N458" s="75">
        <f t="shared" si="33"/>
        <v>0.21</v>
      </c>
      <c r="O458" s="76">
        <f t="shared" si="30"/>
        <v>1.21</v>
      </c>
      <c r="P458" s="77" t="s">
        <v>1248</v>
      </c>
    </row>
    <row r="459" spans="1:16" ht="45">
      <c r="A459" s="21">
        <v>456</v>
      </c>
      <c r="B459" s="34" t="s">
        <v>597</v>
      </c>
      <c r="C459" s="34" t="s">
        <v>934</v>
      </c>
      <c r="D459" s="34" t="s">
        <v>598</v>
      </c>
      <c r="E459" s="37" t="s">
        <v>543</v>
      </c>
      <c r="F459" s="52">
        <v>5150</v>
      </c>
      <c r="G459" s="14">
        <v>650000</v>
      </c>
      <c r="H459" s="14">
        <f t="shared" si="32"/>
        <v>292500</v>
      </c>
      <c r="I459" s="14">
        <v>942500</v>
      </c>
      <c r="J459" s="82">
        <v>1</v>
      </c>
      <c r="K459" s="82">
        <v>0</v>
      </c>
      <c r="L459" s="82">
        <v>0</v>
      </c>
      <c r="M459" s="82">
        <v>0</v>
      </c>
      <c r="N459" s="75">
        <f t="shared" si="33"/>
        <v>0.0515</v>
      </c>
      <c r="O459" s="76">
        <f t="shared" si="30"/>
        <v>1.0515</v>
      </c>
      <c r="P459" s="77" t="s">
        <v>1248</v>
      </c>
    </row>
    <row r="460" spans="1:16" ht="33.75">
      <c r="A460" s="21">
        <v>457</v>
      </c>
      <c r="B460" s="34" t="s">
        <v>599</v>
      </c>
      <c r="C460" s="34" t="s">
        <v>847</v>
      </c>
      <c r="D460" s="34" t="s">
        <v>600</v>
      </c>
      <c r="E460" s="13" t="s">
        <v>544</v>
      </c>
      <c r="F460" s="52">
        <v>5030</v>
      </c>
      <c r="G460" s="14">
        <v>1730000</v>
      </c>
      <c r="H460" s="14">
        <f t="shared" si="32"/>
        <v>683600</v>
      </c>
      <c r="I460" s="14">
        <v>2413600</v>
      </c>
      <c r="J460" s="82">
        <v>1</v>
      </c>
      <c r="K460" s="82">
        <v>0</v>
      </c>
      <c r="L460" s="82">
        <v>0</v>
      </c>
      <c r="M460" s="82">
        <v>0</v>
      </c>
      <c r="N460" s="75">
        <f t="shared" si="33"/>
        <v>0.0503</v>
      </c>
      <c r="O460" s="76">
        <f t="shared" si="30"/>
        <v>1.0503</v>
      </c>
      <c r="P460" s="77" t="s">
        <v>1248</v>
      </c>
    </row>
    <row r="462" spans="4:9" ht="12.75">
      <c r="D462" s="122" t="s">
        <v>1252</v>
      </c>
      <c r="E462" s="10"/>
      <c r="F462" s="10"/>
      <c r="G462" s="10"/>
      <c r="H462" s="10"/>
      <c r="I462" s="20">
        <f>SUM(I4:I461)</f>
        <v>1338991591</v>
      </c>
    </row>
    <row r="464" ht="12.75">
      <c r="B464" s="34" t="s">
        <v>545</v>
      </c>
    </row>
    <row r="465" ht="12.75">
      <c r="B465" s="34" t="s">
        <v>1253</v>
      </c>
    </row>
  </sheetData>
  <sheetProtection/>
  <autoFilter ref="A1:P460"/>
  <printOptions gridLines="1"/>
  <pageMargins left="0.75" right="0.75" top="1" bottom="1" header="0.5" footer="0.5"/>
  <pageSetup horizontalDpi="600" verticalDpi="600" orientation="landscape" paperSize="5" scale="85" r:id="rId3"/>
  <headerFooter alignWithMargins="0">
    <oddHeader>&amp;LAppendix C.7
Project Priority Master List
Page &amp;P of &amp;N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selection activeCell="I55" sqref="I55"/>
    </sheetView>
  </sheetViews>
  <sheetFormatPr defaultColWidth="9.140625" defaultRowHeight="12.75"/>
  <cols>
    <col min="1" max="1" width="7.57421875" style="0" customWidth="1"/>
    <col min="2" max="2" width="21.7109375" style="0" customWidth="1"/>
    <col min="3" max="3" width="13.28125" style="0" customWidth="1"/>
    <col min="4" max="4" width="24.140625" style="0" customWidth="1"/>
    <col min="5" max="5" width="13.8515625" style="0" customWidth="1"/>
    <col min="6" max="6" width="13.28125" style="0" customWidth="1"/>
    <col min="7" max="7" width="21.8515625" style="0" customWidth="1"/>
    <col min="8" max="8" width="19.421875" style="0" customWidth="1"/>
    <col min="9" max="9" width="18.7109375" style="0" customWidth="1"/>
    <col min="10" max="10" width="6.57421875" style="0" customWidth="1"/>
    <col min="11" max="11" width="5.57421875" style="0" customWidth="1"/>
    <col min="12" max="12" width="5.140625" style="0" customWidth="1"/>
    <col min="13" max="13" width="5.57421875" style="0" customWidth="1"/>
    <col min="14" max="14" width="6.7109375" style="0" customWidth="1"/>
    <col min="16" max="16" width="11.00390625" style="0" customWidth="1"/>
    <col min="17" max="17" width="11.7109375" style="0" customWidth="1"/>
  </cols>
  <sheetData>
    <row r="1" ht="12.75">
      <c r="A1" s="10" t="s">
        <v>973</v>
      </c>
    </row>
    <row r="2" spans="10:14" ht="12.75">
      <c r="J2" s="41"/>
      <c r="K2" s="42" t="s">
        <v>681</v>
      </c>
      <c r="L2" s="41"/>
      <c r="M2" s="41"/>
      <c r="N2" s="41"/>
    </row>
    <row r="3" spans="1:17" ht="63.75">
      <c r="A3" s="10" t="s">
        <v>16</v>
      </c>
      <c r="B3" s="10" t="s">
        <v>641</v>
      </c>
      <c r="C3" s="10" t="s">
        <v>29</v>
      </c>
      <c r="D3" s="10" t="s">
        <v>30</v>
      </c>
      <c r="E3" s="11" t="s">
        <v>642</v>
      </c>
      <c r="F3" s="11" t="s">
        <v>31</v>
      </c>
      <c r="G3" s="10" t="s">
        <v>643</v>
      </c>
      <c r="H3" s="10" t="s">
        <v>644</v>
      </c>
      <c r="I3" s="11" t="s">
        <v>32</v>
      </c>
      <c r="J3" s="44" t="s">
        <v>104</v>
      </c>
      <c r="K3" s="44" t="s">
        <v>102</v>
      </c>
      <c r="L3" s="46" t="s">
        <v>103</v>
      </c>
      <c r="M3" s="44" t="s">
        <v>682</v>
      </c>
      <c r="N3" s="58" t="s">
        <v>601</v>
      </c>
      <c r="O3" s="11" t="s">
        <v>33</v>
      </c>
      <c r="P3" s="11" t="s">
        <v>683</v>
      </c>
      <c r="Q3" s="11" t="s">
        <v>40</v>
      </c>
    </row>
    <row r="4" spans="2:9" ht="12.75">
      <c r="B4" s="10"/>
      <c r="C4" s="10"/>
      <c r="D4" s="10"/>
      <c r="E4" s="10"/>
      <c r="F4" s="10"/>
      <c r="G4" s="20"/>
      <c r="H4" s="20"/>
      <c r="I4" s="20"/>
    </row>
    <row r="5" ht="12.75">
      <c r="B5" s="10" t="s">
        <v>114</v>
      </c>
    </row>
    <row r="6" spans="1:17" ht="63.75">
      <c r="A6" s="21">
        <v>31</v>
      </c>
      <c r="B6" s="17" t="s">
        <v>232</v>
      </c>
      <c r="C6" s="17" t="s">
        <v>21</v>
      </c>
      <c r="D6" s="17" t="s">
        <v>985</v>
      </c>
      <c r="E6" s="23" t="s">
        <v>986</v>
      </c>
      <c r="F6" s="56">
        <v>247000</v>
      </c>
      <c r="G6" s="18">
        <v>6107806</v>
      </c>
      <c r="H6" s="18">
        <v>2176560</v>
      </c>
      <c r="I6" s="18">
        <v>8284366</v>
      </c>
      <c r="J6" s="74">
        <v>100</v>
      </c>
      <c r="K6" s="74">
        <v>50</v>
      </c>
      <c r="L6" s="78">
        <v>20</v>
      </c>
      <c r="M6" s="74">
        <v>30</v>
      </c>
      <c r="N6" s="75">
        <v>2.47</v>
      </c>
      <c r="O6" s="76">
        <v>202.47</v>
      </c>
      <c r="P6" s="77" t="s">
        <v>979</v>
      </c>
      <c r="Q6" s="11" t="s">
        <v>1108</v>
      </c>
    </row>
    <row r="7" spans="1:17" ht="33.75">
      <c r="A7" s="21">
        <v>384</v>
      </c>
      <c r="B7" s="34" t="s">
        <v>1090</v>
      </c>
      <c r="C7" s="34" t="s">
        <v>565</v>
      </c>
      <c r="D7" s="34" t="s">
        <v>1091</v>
      </c>
      <c r="E7" s="13" t="s">
        <v>1092</v>
      </c>
      <c r="F7" s="52">
        <v>2080</v>
      </c>
      <c r="G7" s="14">
        <v>325000</v>
      </c>
      <c r="H7" s="14">
        <v>110000</v>
      </c>
      <c r="I7" s="14">
        <v>435000</v>
      </c>
      <c r="J7" s="82">
        <v>25</v>
      </c>
      <c r="K7" s="82">
        <v>0</v>
      </c>
      <c r="L7" s="79">
        <v>0</v>
      </c>
      <c r="M7" s="82">
        <v>0</v>
      </c>
      <c r="N7" s="75">
        <v>0.0208</v>
      </c>
      <c r="O7" s="76">
        <v>25.0208</v>
      </c>
      <c r="P7" s="77" t="s">
        <v>979</v>
      </c>
      <c r="Q7" s="11" t="s">
        <v>1109</v>
      </c>
    </row>
    <row r="8" spans="2:9" ht="12.75">
      <c r="B8" s="10" t="s">
        <v>203</v>
      </c>
      <c r="C8" s="10"/>
      <c r="D8" s="10" t="s">
        <v>42</v>
      </c>
      <c r="G8" s="20">
        <f>SUM(G6:G7)</f>
        <v>6432806</v>
      </c>
      <c r="H8" s="20">
        <f>SUM(H6:H7)</f>
        <v>2286560</v>
      </c>
      <c r="I8" s="20">
        <f>SUM(I6:I7)</f>
        <v>8719366</v>
      </c>
    </row>
    <row r="9" spans="2:9" ht="12.75">
      <c r="B9" s="10"/>
      <c r="C9" s="10"/>
      <c r="D9" s="10"/>
      <c r="G9" s="20"/>
      <c r="H9" s="20"/>
      <c r="I9" s="20"/>
    </row>
    <row r="10" ht="12.75">
      <c r="B10" s="22" t="s">
        <v>115</v>
      </c>
    </row>
    <row r="11" spans="1:16" ht="22.5">
      <c r="A11" s="21">
        <v>7</v>
      </c>
      <c r="B11" s="34" t="s">
        <v>43</v>
      </c>
      <c r="C11" s="34" t="s">
        <v>935</v>
      </c>
      <c r="D11" s="34" t="s">
        <v>977</v>
      </c>
      <c r="E11" s="13" t="s">
        <v>978</v>
      </c>
      <c r="F11" s="52">
        <v>33000</v>
      </c>
      <c r="G11" s="14">
        <v>3000000</v>
      </c>
      <c r="H11" s="14">
        <v>783000</v>
      </c>
      <c r="I11" s="14">
        <v>3783000</v>
      </c>
      <c r="J11" s="82">
        <v>250</v>
      </c>
      <c r="K11" s="82">
        <v>0</v>
      </c>
      <c r="L11" s="79">
        <v>15</v>
      </c>
      <c r="M11" s="82">
        <v>30</v>
      </c>
      <c r="N11" s="75">
        <v>0.33</v>
      </c>
      <c r="O11" s="76">
        <v>295.33</v>
      </c>
      <c r="P11" s="77" t="s">
        <v>979</v>
      </c>
    </row>
    <row r="12" spans="1:16" ht="45">
      <c r="A12" s="21">
        <v>15</v>
      </c>
      <c r="B12" s="17" t="s">
        <v>561</v>
      </c>
      <c r="C12" s="17" t="s">
        <v>562</v>
      </c>
      <c r="D12" s="17" t="s">
        <v>706</v>
      </c>
      <c r="E12" s="26" t="s">
        <v>707</v>
      </c>
      <c r="F12" s="43">
        <v>280000</v>
      </c>
      <c r="G12" s="28">
        <v>6658000</v>
      </c>
      <c r="H12" s="18">
        <v>2260600</v>
      </c>
      <c r="I12" s="28">
        <v>8918600</v>
      </c>
      <c r="J12" s="74">
        <v>100</v>
      </c>
      <c r="K12" s="74">
        <v>50</v>
      </c>
      <c r="L12" s="74">
        <v>20</v>
      </c>
      <c r="M12" s="74">
        <v>80</v>
      </c>
      <c r="N12" s="75">
        <v>2.8</v>
      </c>
      <c r="O12" s="76">
        <v>252.8</v>
      </c>
      <c r="P12" s="77" t="s">
        <v>979</v>
      </c>
    </row>
    <row r="13" spans="1:16" ht="33.75">
      <c r="A13" s="21">
        <v>19</v>
      </c>
      <c r="B13" s="17" t="s">
        <v>561</v>
      </c>
      <c r="C13" s="17" t="s">
        <v>562</v>
      </c>
      <c r="D13" s="17" t="s">
        <v>709</v>
      </c>
      <c r="E13" s="26" t="s">
        <v>710</v>
      </c>
      <c r="F13" s="43">
        <v>280000</v>
      </c>
      <c r="G13" s="28">
        <v>971100</v>
      </c>
      <c r="H13" s="18">
        <v>437000</v>
      </c>
      <c r="I13" s="28">
        <v>1408100</v>
      </c>
      <c r="J13" s="74">
        <v>75</v>
      </c>
      <c r="K13" s="74">
        <v>50</v>
      </c>
      <c r="L13" s="74">
        <v>20</v>
      </c>
      <c r="M13" s="74">
        <v>80</v>
      </c>
      <c r="N13" s="75">
        <v>2.8</v>
      </c>
      <c r="O13" s="76">
        <v>227.8</v>
      </c>
      <c r="P13" s="77" t="s">
        <v>979</v>
      </c>
    </row>
    <row r="14" spans="1:16" ht="22.5">
      <c r="A14" s="21">
        <v>20</v>
      </c>
      <c r="B14" s="17" t="s">
        <v>561</v>
      </c>
      <c r="C14" s="17" t="s">
        <v>562</v>
      </c>
      <c r="D14" s="17" t="s">
        <v>983</v>
      </c>
      <c r="E14" s="26" t="s">
        <v>730</v>
      </c>
      <c r="F14" s="43">
        <v>280000</v>
      </c>
      <c r="G14" s="28">
        <v>8000000</v>
      </c>
      <c r="H14" s="18">
        <v>2690000</v>
      </c>
      <c r="I14" s="28">
        <v>10690000</v>
      </c>
      <c r="J14" s="74">
        <v>75</v>
      </c>
      <c r="K14" s="74">
        <v>50</v>
      </c>
      <c r="L14" s="74">
        <v>20</v>
      </c>
      <c r="M14" s="74">
        <v>80</v>
      </c>
      <c r="N14" s="75">
        <v>2.8</v>
      </c>
      <c r="O14" s="76">
        <v>227.8</v>
      </c>
      <c r="P14" s="77" t="s">
        <v>979</v>
      </c>
    </row>
    <row r="15" spans="1:16" ht="56.25">
      <c r="A15" s="21">
        <v>40</v>
      </c>
      <c r="B15" s="17" t="s">
        <v>232</v>
      </c>
      <c r="C15" s="17" t="s">
        <v>21</v>
      </c>
      <c r="D15" s="17" t="s">
        <v>987</v>
      </c>
      <c r="E15" s="23" t="s">
        <v>988</v>
      </c>
      <c r="F15" s="56">
        <v>247000</v>
      </c>
      <c r="G15" s="18">
        <v>11000000</v>
      </c>
      <c r="H15" s="18">
        <v>2838000</v>
      </c>
      <c r="I15" s="18">
        <v>13838000</v>
      </c>
      <c r="J15" s="74">
        <v>75</v>
      </c>
      <c r="K15" s="74">
        <v>50</v>
      </c>
      <c r="L15" s="78">
        <v>20</v>
      </c>
      <c r="M15" s="74">
        <v>30</v>
      </c>
      <c r="N15" s="75">
        <v>2.47</v>
      </c>
      <c r="O15" s="76">
        <v>177.47</v>
      </c>
      <c r="P15" s="77" t="s">
        <v>979</v>
      </c>
    </row>
    <row r="16" spans="1:16" ht="56.25">
      <c r="A16" s="21">
        <v>51</v>
      </c>
      <c r="B16" s="34" t="s">
        <v>925</v>
      </c>
      <c r="C16" s="34" t="s">
        <v>847</v>
      </c>
      <c r="D16" s="34" t="s">
        <v>990</v>
      </c>
      <c r="E16" s="35" t="s">
        <v>991</v>
      </c>
      <c r="F16" s="54">
        <v>12275</v>
      </c>
      <c r="G16" s="14">
        <v>626258</v>
      </c>
      <c r="H16" s="14">
        <f>I16-G16</f>
        <v>281817</v>
      </c>
      <c r="I16" s="14">
        <v>908075</v>
      </c>
      <c r="J16" s="82">
        <v>75</v>
      </c>
      <c r="K16" s="79">
        <v>50</v>
      </c>
      <c r="L16" s="82">
        <v>15</v>
      </c>
      <c r="M16" s="82">
        <v>15</v>
      </c>
      <c r="N16" s="75">
        <v>0.12275</v>
      </c>
      <c r="O16" s="76">
        <v>155.12275</v>
      </c>
      <c r="P16" s="77" t="s">
        <v>979</v>
      </c>
    </row>
    <row r="17" spans="1:16" ht="45">
      <c r="A17" s="21">
        <v>53</v>
      </c>
      <c r="B17" s="34" t="s">
        <v>786</v>
      </c>
      <c r="C17" s="34" t="s">
        <v>620</v>
      </c>
      <c r="D17" s="34" t="s">
        <v>787</v>
      </c>
      <c r="E17" s="37" t="s">
        <v>788</v>
      </c>
      <c r="F17" s="63">
        <v>43500</v>
      </c>
      <c r="G17" s="30">
        <v>6732623</v>
      </c>
      <c r="H17" s="30">
        <v>1667542</v>
      </c>
      <c r="I17" s="30">
        <v>8400165</v>
      </c>
      <c r="J17" s="83">
        <v>100</v>
      </c>
      <c r="K17" s="83">
        <v>50</v>
      </c>
      <c r="L17" s="83">
        <v>0</v>
      </c>
      <c r="M17" s="83">
        <v>0</v>
      </c>
      <c r="N17" s="75">
        <v>0.435</v>
      </c>
      <c r="O17" s="81">
        <v>150.435</v>
      </c>
      <c r="P17" s="86" t="s">
        <v>979</v>
      </c>
    </row>
    <row r="18" spans="1:16" ht="45">
      <c r="A18" s="21">
        <v>61</v>
      </c>
      <c r="B18" s="12" t="s">
        <v>760</v>
      </c>
      <c r="C18" s="51" t="s">
        <v>558</v>
      </c>
      <c r="D18" s="34" t="s">
        <v>994</v>
      </c>
      <c r="E18" s="13" t="s">
        <v>995</v>
      </c>
      <c r="F18" s="47">
        <v>49350</v>
      </c>
      <c r="G18" s="29">
        <v>936100</v>
      </c>
      <c r="H18" s="30">
        <v>455338</v>
      </c>
      <c r="I18" s="31">
        <v>1391438</v>
      </c>
      <c r="J18" s="80">
        <v>75</v>
      </c>
      <c r="K18" s="80">
        <v>50</v>
      </c>
      <c r="L18" s="80">
        <v>0</v>
      </c>
      <c r="M18" s="80">
        <v>15</v>
      </c>
      <c r="N18" s="75">
        <v>0.4935</v>
      </c>
      <c r="O18" s="76">
        <v>140.4935</v>
      </c>
      <c r="P18" s="77" t="s">
        <v>979</v>
      </c>
    </row>
    <row r="19" spans="1:16" ht="22.5">
      <c r="A19" s="21">
        <v>64</v>
      </c>
      <c r="B19" s="34" t="s">
        <v>925</v>
      </c>
      <c r="C19" s="34" t="s">
        <v>847</v>
      </c>
      <c r="D19" s="34" t="s">
        <v>996</v>
      </c>
      <c r="E19" s="35" t="s">
        <v>765</v>
      </c>
      <c r="F19" s="54">
        <v>12275</v>
      </c>
      <c r="G19" s="30">
        <v>900000</v>
      </c>
      <c r="H19" s="14">
        <f>I19-G19</f>
        <v>405000</v>
      </c>
      <c r="I19" s="14">
        <v>1305000</v>
      </c>
      <c r="J19" s="82">
        <v>60</v>
      </c>
      <c r="K19" s="79">
        <v>50</v>
      </c>
      <c r="L19" s="82">
        <v>15</v>
      </c>
      <c r="M19" s="82">
        <v>15</v>
      </c>
      <c r="N19" s="75">
        <v>0.12275</v>
      </c>
      <c r="O19" s="76">
        <v>140.12275</v>
      </c>
      <c r="P19" s="77" t="s">
        <v>979</v>
      </c>
    </row>
    <row r="20" spans="1:16" ht="33.75">
      <c r="A20" s="21">
        <v>65</v>
      </c>
      <c r="B20" s="34" t="s">
        <v>925</v>
      </c>
      <c r="C20" s="34" t="s">
        <v>847</v>
      </c>
      <c r="D20" s="34" t="s">
        <v>997</v>
      </c>
      <c r="E20" s="35" t="s">
        <v>998</v>
      </c>
      <c r="F20" s="54">
        <v>12275</v>
      </c>
      <c r="G20" s="14">
        <v>290000</v>
      </c>
      <c r="H20" s="14">
        <f>I20-G20</f>
        <v>130500</v>
      </c>
      <c r="I20" s="14">
        <v>420500</v>
      </c>
      <c r="J20" s="82">
        <v>60</v>
      </c>
      <c r="K20" s="79">
        <v>50</v>
      </c>
      <c r="L20" s="82">
        <v>15</v>
      </c>
      <c r="M20" s="82">
        <v>15</v>
      </c>
      <c r="N20" s="75">
        <v>0.12275</v>
      </c>
      <c r="O20" s="76">
        <v>140.12275</v>
      </c>
      <c r="P20" s="77" t="s">
        <v>979</v>
      </c>
    </row>
    <row r="21" spans="1:16" ht="22.5">
      <c r="A21" s="21">
        <v>68</v>
      </c>
      <c r="B21" s="34" t="s">
        <v>65</v>
      </c>
      <c r="C21" s="16" t="s">
        <v>558</v>
      </c>
      <c r="D21" s="16" t="s">
        <v>768</v>
      </c>
      <c r="E21" s="61" t="s">
        <v>769</v>
      </c>
      <c r="F21" s="52">
        <v>14326</v>
      </c>
      <c r="G21" s="14">
        <v>250000</v>
      </c>
      <c r="H21" s="14">
        <v>82400</v>
      </c>
      <c r="I21" s="14">
        <v>332400</v>
      </c>
      <c r="J21" s="82">
        <v>100</v>
      </c>
      <c r="K21" s="82">
        <v>0</v>
      </c>
      <c r="L21" s="79">
        <v>5</v>
      </c>
      <c r="M21" s="82">
        <v>30</v>
      </c>
      <c r="N21" s="75">
        <v>0.14326</v>
      </c>
      <c r="O21" s="76">
        <v>135.14326</v>
      </c>
      <c r="P21" s="77" t="s">
        <v>979</v>
      </c>
    </row>
    <row r="22" spans="1:16" ht="33.75">
      <c r="A22" s="21">
        <v>78</v>
      </c>
      <c r="B22" s="17" t="s">
        <v>232</v>
      </c>
      <c r="C22" s="17" t="s">
        <v>21</v>
      </c>
      <c r="D22" s="17" t="s">
        <v>781</v>
      </c>
      <c r="E22" s="23" t="s">
        <v>782</v>
      </c>
      <c r="F22" s="56">
        <v>240055</v>
      </c>
      <c r="G22" s="18">
        <v>13500000</v>
      </c>
      <c r="H22" s="18">
        <v>2830000</v>
      </c>
      <c r="I22" s="18">
        <v>16330000</v>
      </c>
      <c r="J22" s="74">
        <v>75</v>
      </c>
      <c r="K22" s="74">
        <v>0</v>
      </c>
      <c r="L22" s="78">
        <v>20</v>
      </c>
      <c r="M22" s="74">
        <v>30</v>
      </c>
      <c r="N22" s="75">
        <v>2.40055</v>
      </c>
      <c r="O22" s="76">
        <v>127.40055</v>
      </c>
      <c r="P22" s="77" t="s">
        <v>979</v>
      </c>
    </row>
    <row r="23" spans="1:16" ht="22.5">
      <c r="A23" s="21">
        <v>88</v>
      </c>
      <c r="B23" s="34" t="s">
        <v>93</v>
      </c>
      <c r="C23" s="53" t="s">
        <v>565</v>
      </c>
      <c r="D23" s="34" t="s">
        <v>999</v>
      </c>
      <c r="E23" s="35" t="s">
        <v>1000</v>
      </c>
      <c r="F23" s="54">
        <v>13150</v>
      </c>
      <c r="G23" s="36">
        <v>633140</v>
      </c>
      <c r="H23" s="14">
        <v>187152</v>
      </c>
      <c r="I23" s="36">
        <v>820292</v>
      </c>
      <c r="J23" s="83">
        <v>75</v>
      </c>
      <c r="K23" s="83">
        <v>0</v>
      </c>
      <c r="L23" s="83">
        <v>20</v>
      </c>
      <c r="M23" s="83">
        <v>30</v>
      </c>
      <c r="N23" s="75">
        <v>0.1315</v>
      </c>
      <c r="O23" s="76">
        <v>125.1315</v>
      </c>
      <c r="P23" s="77" t="s">
        <v>979</v>
      </c>
    </row>
    <row r="24" spans="1:16" ht="45">
      <c r="A24" s="21">
        <v>115</v>
      </c>
      <c r="B24" s="34" t="s">
        <v>1001</v>
      </c>
      <c r="C24" s="34" t="s">
        <v>565</v>
      </c>
      <c r="D24" s="34" t="s">
        <v>1002</v>
      </c>
      <c r="E24" s="13" t="s">
        <v>1003</v>
      </c>
      <c r="F24" s="52">
        <v>280</v>
      </c>
      <c r="G24" s="14">
        <v>176850</v>
      </c>
      <c r="H24" s="14">
        <v>54150</v>
      </c>
      <c r="I24" s="14">
        <v>231000</v>
      </c>
      <c r="J24" s="82">
        <v>100</v>
      </c>
      <c r="K24" s="82">
        <v>0</v>
      </c>
      <c r="L24" s="79">
        <v>15</v>
      </c>
      <c r="M24" s="82">
        <v>0</v>
      </c>
      <c r="N24" s="75">
        <v>0.0028</v>
      </c>
      <c r="O24" s="76">
        <v>115.0028</v>
      </c>
      <c r="P24" s="77" t="s">
        <v>979</v>
      </c>
    </row>
    <row r="25" spans="1:16" ht="33.75">
      <c r="A25" s="21">
        <v>124</v>
      </c>
      <c r="B25" s="34" t="s">
        <v>65</v>
      </c>
      <c r="C25" s="16" t="s">
        <v>558</v>
      </c>
      <c r="D25" s="16" t="s">
        <v>266</v>
      </c>
      <c r="E25" s="61" t="s">
        <v>267</v>
      </c>
      <c r="F25" s="52">
        <v>14326</v>
      </c>
      <c r="G25" s="14">
        <v>666000</v>
      </c>
      <c r="H25" s="14">
        <v>165000</v>
      </c>
      <c r="I25" s="14">
        <v>831000</v>
      </c>
      <c r="J25" s="82">
        <v>75</v>
      </c>
      <c r="K25" s="82">
        <v>0</v>
      </c>
      <c r="L25" s="79">
        <v>5</v>
      </c>
      <c r="M25" s="82">
        <v>30</v>
      </c>
      <c r="N25" s="75">
        <v>0.14326</v>
      </c>
      <c r="O25" s="76">
        <v>110.14326</v>
      </c>
      <c r="P25" s="77" t="s">
        <v>979</v>
      </c>
    </row>
    <row r="26" spans="1:16" ht="22.5">
      <c r="A26" s="21">
        <v>139</v>
      </c>
      <c r="B26" s="34" t="s">
        <v>1006</v>
      </c>
      <c r="C26" s="34" t="s">
        <v>613</v>
      </c>
      <c r="D26" s="34" t="s">
        <v>1007</v>
      </c>
      <c r="E26" s="13" t="s">
        <v>1008</v>
      </c>
      <c r="F26" s="52">
        <v>12900</v>
      </c>
      <c r="G26" s="14">
        <v>1425000</v>
      </c>
      <c r="H26" s="14">
        <v>575000</v>
      </c>
      <c r="I26" s="14">
        <v>2000000</v>
      </c>
      <c r="J26" s="82">
        <v>75</v>
      </c>
      <c r="K26" s="82">
        <v>0</v>
      </c>
      <c r="L26" s="79">
        <v>0</v>
      </c>
      <c r="M26" s="82">
        <v>30</v>
      </c>
      <c r="N26" s="75">
        <v>0.129</v>
      </c>
      <c r="O26" s="76">
        <v>105.129</v>
      </c>
      <c r="P26" s="77" t="s">
        <v>979</v>
      </c>
    </row>
    <row r="27" spans="1:16" ht="45">
      <c r="A27" s="21">
        <v>142</v>
      </c>
      <c r="B27" s="12" t="s">
        <v>64</v>
      </c>
      <c r="C27" s="12" t="s">
        <v>17</v>
      </c>
      <c r="D27" s="12" t="s">
        <v>288</v>
      </c>
      <c r="E27" s="13" t="s">
        <v>289</v>
      </c>
      <c r="F27" s="47">
        <v>11270</v>
      </c>
      <c r="G27" s="32">
        <v>2848250</v>
      </c>
      <c r="H27" s="14">
        <v>501750</v>
      </c>
      <c r="I27" s="33">
        <v>3350000</v>
      </c>
      <c r="J27" s="79">
        <v>75</v>
      </c>
      <c r="K27" s="79">
        <v>0</v>
      </c>
      <c r="L27" s="79">
        <v>0</v>
      </c>
      <c r="M27" s="79">
        <v>30</v>
      </c>
      <c r="N27" s="75">
        <v>0.1127</v>
      </c>
      <c r="O27" s="76">
        <v>105.1127</v>
      </c>
      <c r="P27" s="88" t="s">
        <v>979</v>
      </c>
    </row>
    <row r="28" spans="1:16" ht="22.5">
      <c r="A28" s="21">
        <v>149</v>
      </c>
      <c r="B28" s="34" t="s">
        <v>1009</v>
      </c>
      <c r="C28" s="34" t="s">
        <v>559</v>
      </c>
      <c r="D28" s="34" t="s">
        <v>1010</v>
      </c>
      <c r="E28" s="13" t="s">
        <v>1011</v>
      </c>
      <c r="F28" s="52">
        <v>43200</v>
      </c>
      <c r="G28" s="14">
        <v>1250000</v>
      </c>
      <c r="H28" s="14">
        <v>530000</v>
      </c>
      <c r="I28" s="14">
        <v>1780000</v>
      </c>
      <c r="J28" s="82">
        <v>100</v>
      </c>
      <c r="K28" s="82">
        <v>0</v>
      </c>
      <c r="L28" s="79">
        <v>0</v>
      </c>
      <c r="M28" s="82">
        <v>0</v>
      </c>
      <c r="N28" s="75">
        <v>0.432</v>
      </c>
      <c r="O28" s="76">
        <v>100.432</v>
      </c>
      <c r="P28" s="77" t="s">
        <v>979</v>
      </c>
    </row>
    <row r="29" spans="1:16" ht="33.75">
      <c r="A29" s="21">
        <v>182</v>
      </c>
      <c r="B29" s="34" t="s">
        <v>1001</v>
      </c>
      <c r="C29" s="34" t="s">
        <v>565</v>
      </c>
      <c r="D29" s="34" t="s">
        <v>1030</v>
      </c>
      <c r="E29" s="13" t="s">
        <v>1031</v>
      </c>
      <c r="F29" s="52">
        <v>280</v>
      </c>
      <c r="G29" s="14">
        <v>55000</v>
      </c>
      <c r="H29" s="14">
        <v>16840</v>
      </c>
      <c r="I29" s="14">
        <v>71840</v>
      </c>
      <c r="J29" s="82">
        <v>75</v>
      </c>
      <c r="K29" s="82">
        <v>0</v>
      </c>
      <c r="L29" s="79">
        <v>15</v>
      </c>
      <c r="M29" s="82">
        <v>0</v>
      </c>
      <c r="N29" s="75">
        <v>0.0028</v>
      </c>
      <c r="O29" s="76">
        <v>90.0028</v>
      </c>
      <c r="P29" s="77" t="s">
        <v>979</v>
      </c>
    </row>
    <row r="30" spans="1:16" ht="45">
      <c r="A30" s="21">
        <v>189</v>
      </c>
      <c r="B30" s="34" t="s">
        <v>925</v>
      </c>
      <c r="C30" s="34" t="s">
        <v>847</v>
      </c>
      <c r="D30" s="34" t="s">
        <v>1032</v>
      </c>
      <c r="E30" s="35" t="s">
        <v>1033</v>
      </c>
      <c r="F30" s="54">
        <v>12275</v>
      </c>
      <c r="G30" s="14">
        <v>540000</v>
      </c>
      <c r="H30" s="14">
        <f>I30-G30</f>
        <v>243000</v>
      </c>
      <c r="I30" s="14">
        <v>783000</v>
      </c>
      <c r="J30" s="82">
        <v>1</v>
      </c>
      <c r="K30" s="79">
        <v>50</v>
      </c>
      <c r="L30" s="82">
        <v>15</v>
      </c>
      <c r="M30" s="82">
        <v>15</v>
      </c>
      <c r="N30" s="75">
        <v>0.12275</v>
      </c>
      <c r="O30" s="76">
        <v>81.12275</v>
      </c>
      <c r="P30" s="77" t="s">
        <v>979</v>
      </c>
    </row>
    <row r="31" spans="1:16" ht="22.5">
      <c r="A31" s="21">
        <v>204</v>
      </c>
      <c r="B31" s="34" t="s">
        <v>576</v>
      </c>
      <c r="C31" s="34" t="s">
        <v>555</v>
      </c>
      <c r="D31" s="34" t="s">
        <v>74</v>
      </c>
      <c r="E31" s="35" t="s">
        <v>348</v>
      </c>
      <c r="F31" s="59">
        <v>250010</v>
      </c>
      <c r="G31" s="38">
        <v>3300000</v>
      </c>
      <c r="H31" s="14">
        <v>700000</v>
      </c>
      <c r="I31" s="38">
        <v>4000000</v>
      </c>
      <c r="J31" s="82">
        <v>75</v>
      </c>
      <c r="K31" s="82">
        <v>0</v>
      </c>
      <c r="L31" s="82">
        <v>0</v>
      </c>
      <c r="M31" s="82">
        <v>0</v>
      </c>
      <c r="N31" s="75">
        <v>2.5001</v>
      </c>
      <c r="O31" s="76">
        <v>77.5001</v>
      </c>
      <c r="P31" s="77" t="s">
        <v>979</v>
      </c>
    </row>
    <row r="32" spans="1:16" ht="22.5">
      <c r="A32" s="21">
        <v>272</v>
      </c>
      <c r="B32" s="34" t="s">
        <v>1037</v>
      </c>
      <c r="C32" s="34" t="s">
        <v>17</v>
      </c>
      <c r="D32" s="34" t="s">
        <v>1058</v>
      </c>
      <c r="E32" s="13" t="s">
        <v>1059</v>
      </c>
      <c r="F32" s="52">
        <v>8180</v>
      </c>
      <c r="G32" s="14">
        <v>2904000</v>
      </c>
      <c r="H32" s="14">
        <v>905650</v>
      </c>
      <c r="I32" s="14">
        <v>3809650</v>
      </c>
      <c r="J32" s="82">
        <v>50</v>
      </c>
      <c r="K32" s="82">
        <v>0</v>
      </c>
      <c r="L32" s="79">
        <v>0</v>
      </c>
      <c r="M32" s="82">
        <v>15</v>
      </c>
      <c r="N32" s="75">
        <v>0.0818</v>
      </c>
      <c r="O32" s="76">
        <v>65.0818</v>
      </c>
      <c r="P32" s="77" t="s">
        <v>979</v>
      </c>
    </row>
    <row r="33" spans="1:16" ht="22.5">
      <c r="A33" s="21">
        <v>284</v>
      </c>
      <c r="B33" s="34" t="s">
        <v>1060</v>
      </c>
      <c r="C33" s="34" t="s">
        <v>935</v>
      </c>
      <c r="D33" s="34" t="s">
        <v>1061</v>
      </c>
      <c r="E33" s="13" t="s">
        <v>1062</v>
      </c>
      <c r="F33" s="52">
        <v>27500</v>
      </c>
      <c r="G33" s="14">
        <v>2817000</v>
      </c>
      <c r="H33" s="14">
        <v>933000</v>
      </c>
      <c r="I33" s="14">
        <v>3750000</v>
      </c>
      <c r="J33" s="82">
        <v>15</v>
      </c>
      <c r="K33" s="82">
        <v>0</v>
      </c>
      <c r="L33" s="79">
        <v>15</v>
      </c>
      <c r="M33" s="82">
        <v>30</v>
      </c>
      <c r="N33" s="75">
        <v>0.275</v>
      </c>
      <c r="O33" s="76">
        <v>60.275</v>
      </c>
      <c r="P33" s="77" t="s">
        <v>979</v>
      </c>
    </row>
    <row r="34" spans="1:16" ht="22.5">
      <c r="A34" s="21">
        <v>306</v>
      </c>
      <c r="B34" s="16" t="s">
        <v>448</v>
      </c>
      <c r="C34" s="16" t="s">
        <v>144</v>
      </c>
      <c r="D34" s="16" t="s">
        <v>1065</v>
      </c>
      <c r="E34" s="61" t="s">
        <v>449</v>
      </c>
      <c r="F34" s="52">
        <v>93</v>
      </c>
      <c r="G34" s="14">
        <v>200000</v>
      </c>
      <c r="H34" s="14">
        <v>49160</v>
      </c>
      <c r="I34" s="14">
        <v>249160</v>
      </c>
      <c r="J34" s="82">
        <v>60</v>
      </c>
      <c r="K34" s="82">
        <v>0</v>
      </c>
      <c r="L34" s="79">
        <v>0</v>
      </c>
      <c r="M34" s="82">
        <v>0</v>
      </c>
      <c r="N34" s="75">
        <v>0.00093</v>
      </c>
      <c r="O34" s="76">
        <v>60.00093</v>
      </c>
      <c r="P34" s="77" t="s">
        <v>979</v>
      </c>
    </row>
    <row r="35" spans="1:16" ht="22.5">
      <c r="A35" s="21">
        <v>313</v>
      </c>
      <c r="B35" s="34" t="s">
        <v>65</v>
      </c>
      <c r="C35" s="16" t="s">
        <v>558</v>
      </c>
      <c r="D35" s="16" t="s">
        <v>1066</v>
      </c>
      <c r="E35" s="61" t="s">
        <v>461</v>
      </c>
      <c r="F35" s="52">
        <v>14326</v>
      </c>
      <c r="G35" s="14">
        <v>850000</v>
      </c>
      <c r="H35" s="14">
        <v>202600</v>
      </c>
      <c r="I35" s="14">
        <v>1052600</v>
      </c>
      <c r="J35" s="82">
        <v>15</v>
      </c>
      <c r="K35" s="82">
        <v>0</v>
      </c>
      <c r="L35" s="79">
        <v>5</v>
      </c>
      <c r="M35" s="82">
        <v>30</v>
      </c>
      <c r="N35" s="75">
        <v>0.14326</v>
      </c>
      <c r="O35" s="76">
        <v>50.14326</v>
      </c>
      <c r="P35" s="77" t="s">
        <v>979</v>
      </c>
    </row>
    <row r="36" spans="1:16" ht="12.75">
      <c r="A36" s="21">
        <v>314</v>
      </c>
      <c r="B36" s="34" t="s">
        <v>65</v>
      </c>
      <c r="C36" s="16" t="s">
        <v>558</v>
      </c>
      <c r="D36" s="16" t="s">
        <v>1067</v>
      </c>
      <c r="E36" s="61" t="s">
        <v>462</v>
      </c>
      <c r="F36" s="52">
        <v>14326</v>
      </c>
      <c r="G36" s="14">
        <v>450000</v>
      </c>
      <c r="H36" s="14">
        <v>104000</v>
      </c>
      <c r="I36" s="14">
        <v>554000</v>
      </c>
      <c r="J36" s="82">
        <v>15</v>
      </c>
      <c r="K36" s="82">
        <v>0</v>
      </c>
      <c r="L36" s="79">
        <v>5</v>
      </c>
      <c r="M36" s="82">
        <v>30</v>
      </c>
      <c r="N36" s="75">
        <v>0.14326</v>
      </c>
      <c r="O36" s="76">
        <v>50.14326</v>
      </c>
      <c r="P36" s="77" t="s">
        <v>979</v>
      </c>
    </row>
    <row r="37" spans="1:16" ht="12.75">
      <c r="A37" s="21">
        <v>333</v>
      </c>
      <c r="B37" s="34" t="s">
        <v>1075</v>
      </c>
      <c r="C37" s="34" t="s">
        <v>577</v>
      </c>
      <c r="D37" s="34" t="s">
        <v>1076</v>
      </c>
      <c r="E37" s="13" t="s">
        <v>1077</v>
      </c>
      <c r="F37" s="52">
        <v>1525</v>
      </c>
      <c r="G37" s="14">
        <v>300000</v>
      </c>
      <c r="H37" s="14">
        <v>155000</v>
      </c>
      <c r="I37" s="14">
        <v>455000</v>
      </c>
      <c r="J37" s="82">
        <v>15</v>
      </c>
      <c r="K37" s="82">
        <v>0</v>
      </c>
      <c r="L37" s="79">
        <v>0</v>
      </c>
      <c r="M37" s="82">
        <v>30</v>
      </c>
      <c r="N37" s="75">
        <v>0.01525</v>
      </c>
      <c r="O37" s="76">
        <v>45.01525</v>
      </c>
      <c r="P37" s="77" t="s">
        <v>979</v>
      </c>
    </row>
    <row r="38" spans="1:16" ht="22.5">
      <c r="A38" s="21">
        <v>365</v>
      </c>
      <c r="B38" s="34" t="s">
        <v>182</v>
      </c>
      <c r="C38" s="34" t="s">
        <v>565</v>
      </c>
      <c r="D38" s="34" t="s">
        <v>1084</v>
      </c>
      <c r="E38" s="37" t="s">
        <v>1085</v>
      </c>
      <c r="F38" s="52">
        <v>32500</v>
      </c>
      <c r="G38" s="14">
        <v>600000</v>
      </c>
      <c r="H38" s="14">
        <v>150000</v>
      </c>
      <c r="I38" s="14">
        <v>750000</v>
      </c>
      <c r="J38" s="79">
        <v>15</v>
      </c>
      <c r="K38" s="79">
        <v>0</v>
      </c>
      <c r="L38" s="79">
        <v>15</v>
      </c>
      <c r="M38" s="79">
        <v>0</v>
      </c>
      <c r="N38" s="75">
        <v>0.325</v>
      </c>
      <c r="O38" s="76">
        <v>30.325</v>
      </c>
      <c r="P38" s="77" t="s">
        <v>979</v>
      </c>
    </row>
    <row r="39" spans="1:16" ht="22.5">
      <c r="A39" s="21">
        <v>372</v>
      </c>
      <c r="B39" s="34" t="s">
        <v>1001</v>
      </c>
      <c r="C39" s="34" t="s">
        <v>565</v>
      </c>
      <c r="D39" s="34" t="s">
        <v>1086</v>
      </c>
      <c r="E39" s="13" t="s">
        <v>1087</v>
      </c>
      <c r="F39" s="52">
        <v>280</v>
      </c>
      <c r="G39" s="14">
        <v>170000</v>
      </c>
      <c r="H39" s="14">
        <v>53640</v>
      </c>
      <c r="I39" s="14">
        <v>223640</v>
      </c>
      <c r="J39" s="82">
        <v>15</v>
      </c>
      <c r="K39" s="82">
        <v>0</v>
      </c>
      <c r="L39" s="79">
        <v>15</v>
      </c>
      <c r="M39" s="82">
        <v>0</v>
      </c>
      <c r="N39" s="75">
        <v>0.0028</v>
      </c>
      <c r="O39" s="76">
        <v>30.0028</v>
      </c>
      <c r="P39" s="77" t="s">
        <v>979</v>
      </c>
    </row>
    <row r="40" spans="1:16" ht="12.75">
      <c r="A40" s="21">
        <v>373</v>
      </c>
      <c r="B40" s="34" t="s">
        <v>1001</v>
      </c>
      <c r="C40" s="34" t="s">
        <v>565</v>
      </c>
      <c r="D40" s="34" t="s">
        <v>1088</v>
      </c>
      <c r="E40" s="13" t="s">
        <v>1089</v>
      </c>
      <c r="F40" s="52">
        <v>280</v>
      </c>
      <c r="G40" s="14">
        <v>18150</v>
      </c>
      <c r="H40" s="14">
        <v>3970</v>
      </c>
      <c r="I40" s="14">
        <v>22120</v>
      </c>
      <c r="J40" s="82">
        <v>15</v>
      </c>
      <c r="K40" s="82">
        <v>0</v>
      </c>
      <c r="L40" s="79">
        <v>15</v>
      </c>
      <c r="M40" s="82">
        <v>0</v>
      </c>
      <c r="N40" s="75">
        <v>0.0028</v>
      </c>
      <c r="O40" s="76">
        <v>30.002</v>
      </c>
      <c r="P40" s="77" t="s">
        <v>979</v>
      </c>
    </row>
    <row r="41" spans="1:16" ht="22.5">
      <c r="A41" s="21">
        <v>391</v>
      </c>
      <c r="B41" s="34" t="s">
        <v>1094</v>
      </c>
      <c r="C41" s="34" t="s">
        <v>620</v>
      </c>
      <c r="D41" s="34" t="s">
        <v>1095</v>
      </c>
      <c r="E41" s="13" t="s">
        <v>1096</v>
      </c>
      <c r="F41" s="52">
        <v>30000</v>
      </c>
      <c r="G41" s="14">
        <v>5500000</v>
      </c>
      <c r="H41" s="14">
        <v>1830000</v>
      </c>
      <c r="I41" s="14">
        <v>7330000</v>
      </c>
      <c r="J41" s="82">
        <v>15</v>
      </c>
      <c r="K41" s="82">
        <v>0</v>
      </c>
      <c r="L41" s="79">
        <v>0</v>
      </c>
      <c r="M41" s="82">
        <v>0</v>
      </c>
      <c r="N41" s="75">
        <v>0.3</v>
      </c>
      <c r="O41" s="76">
        <v>15.3</v>
      </c>
      <c r="P41" s="77" t="s">
        <v>979</v>
      </c>
    </row>
    <row r="42" spans="1:16" ht="12.75">
      <c r="A42" s="21">
        <v>402</v>
      </c>
      <c r="B42" s="34" t="s">
        <v>1090</v>
      </c>
      <c r="C42" s="34" t="s">
        <v>565</v>
      </c>
      <c r="D42" s="34" t="s">
        <v>1099</v>
      </c>
      <c r="E42" s="13" t="s">
        <v>1100</v>
      </c>
      <c r="F42" s="52">
        <v>2080</v>
      </c>
      <c r="G42" s="14">
        <v>325000</v>
      </c>
      <c r="H42" s="14">
        <v>110000</v>
      </c>
      <c r="I42" s="14">
        <v>435000</v>
      </c>
      <c r="J42" s="82">
        <v>15</v>
      </c>
      <c r="K42" s="82">
        <v>0</v>
      </c>
      <c r="L42" s="79">
        <v>0</v>
      </c>
      <c r="M42" s="82">
        <v>0</v>
      </c>
      <c r="N42" s="75">
        <v>0.0208</v>
      </c>
      <c r="O42" s="76">
        <v>15.0208</v>
      </c>
      <c r="P42" s="77" t="s">
        <v>979</v>
      </c>
    </row>
    <row r="43" spans="2:16" ht="12.75">
      <c r="B43" s="10" t="s">
        <v>1111</v>
      </c>
      <c r="C43" s="10"/>
      <c r="D43" s="10" t="s">
        <v>42</v>
      </c>
      <c r="G43" s="20">
        <f>SUM(G11:G42)</f>
        <v>77892471</v>
      </c>
      <c r="H43" s="20">
        <f>SUM(H11:H42)</f>
        <v>22331109</v>
      </c>
      <c r="I43" s="20">
        <f>SUM(I11:I42)</f>
        <v>100223580</v>
      </c>
      <c r="P43" s="49"/>
    </row>
    <row r="44" ht="12.75">
      <c r="P44" s="49"/>
    </row>
    <row r="45" spans="2:16" ht="12.75">
      <c r="B45" s="17" t="s">
        <v>116</v>
      </c>
      <c r="P45" s="49"/>
    </row>
    <row r="46" spans="1:16" ht="22.5">
      <c r="A46" s="21">
        <v>8</v>
      </c>
      <c r="B46" s="12" t="s">
        <v>893</v>
      </c>
      <c r="C46" s="51" t="s">
        <v>613</v>
      </c>
      <c r="D46" s="12" t="s">
        <v>980</v>
      </c>
      <c r="E46" s="13" t="s">
        <v>981</v>
      </c>
      <c r="F46" s="47">
        <v>11215</v>
      </c>
      <c r="G46" s="14">
        <v>1567000</v>
      </c>
      <c r="H46" s="14">
        <v>503400</v>
      </c>
      <c r="I46" s="14">
        <v>2070400</v>
      </c>
      <c r="J46" s="82">
        <v>250</v>
      </c>
      <c r="K46" s="82">
        <v>0</v>
      </c>
      <c r="L46" s="79">
        <v>15</v>
      </c>
      <c r="M46" s="82">
        <v>30</v>
      </c>
      <c r="N46" s="75">
        <v>0.11215</v>
      </c>
      <c r="O46" s="76">
        <v>295.11215</v>
      </c>
      <c r="P46" s="77" t="s">
        <v>982</v>
      </c>
    </row>
    <row r="47" spans="1:16" ht="22.5">
      <c r="A47" s="21">
        <v>211</v>
      </c>
      <c r="B47" s="34" t="s">
        <v>1034</v>
      </c>
      <c r="C47" s="34" t="s">
        <v>558</v>
      </c>
      <c r="D47" s="34" t="s">
        <v>1035</v>
      </c>
      <c r="E47" s="13" t="s">
        <v>1036</v>
      </c>
      <c r="F47" s="52">
        <v>48997</v>
      </c>
      <c r="G47" s="14">
        <v>2450000</v>
      </c>
      <c r="H47" s="14">
        <v>100000</v>
      </c>
      <c r="I47" s="14">
        <v>2550000</v>
      </c>
      <c r="J47" s="82">
        <v>60</v>
      </c>
      <c r="K47" s="82">
        <v>0</v>
      </c>
      <c r="L47" s="79">
        <v>0</v>
      </c>
      <c r="M47" s="82">
        <v>15</v>
      </c>
      <c r="N47" s="75">
        <v>0.48997</v>
      </c>
      <c r="O47" s="76">
        <v>75.48997</v>
      </c>
      <c r="P47" s="77" t="s">
        <v>982</v>
      </c>
    </row>
    <row r="48" spans="1:16" ht="45">
      <c r="A48" s="21">
        <v>241</v>
      </c>
      <c r="B48" s="12" t="s">
        <v>1040</v>
      </c>
      <c r="C48" s="16" t="s">
        <v>577</v>
      </c>
      <c r="D48" s="12" t="s">
        <v>1041</v>
      </c>
      <c r="E48" s="13" t="s">
        <v>1042</v>
      </c>
      <c r="F48" s="47">
        <v>4250</v>
      </c>
      <c r="G48" s="14">
        <v>1000000</v>
      </c>
      <c r="H48" s="14">
        <v>410500</v>
      </c>
      <c r="I48" s="14">
        <v>1410500</v>
      </c>
      <c r="J48" s="78">
        <v>15</v>
      </c>
      <c r="K48" s="78">
        <v>0</v>
      </c>
      <c r="L48" s="78">
        <v>30</v>
      </c>
      <c r="M48" s="78">
        <v>30</v>
      </c>
      <c r="N48" s="89">
        <v>0.044</v>
      </c>
      <c r="O48" s="76">
        <v>75.044</v>
      </c>
      <c r="P48" s="77" t="s">
        <v>982</v>
      </c>
    </row>
    <row r="49" spans="1:16" ht="45">
      <c r="A49" s="21">
        <v>242</v>
      </c>
      <c r="B49" s="12" t="s">
        <v>1040</v>
      </c>
      <c r="C49" s="16" t="s">
        <v>577</v>
      </c>
      <c r="D49" s="12" t="s">
        <v>1043</v>
      </c>
      <c r="E49" s="13" t="s">
        <v>1044</v>
      </c>
      <c r="F49" s="47">
        <v>4250</v>
      </c>
      <c r="G49" s="14">
        <v>500000</v>
      </c>
      <c r="H49" s="14">
        <v>205250</v>
      </c>
      <c r="I49" s="14">
        <v>705250</v>
      </c>
      <c r="J49" s="78">
        <v>15</v>
      </c>
      <c r="K49" s="78">
        <v>0</v>
      </c>
      <c r="L49" s="78">
        <v>30</v>
      </c>
      <c r="M49" s="78">
        <v>30</v>
      </c>
      <c r="N49" s="89">
        <v>0.044</v>
      </c>
      <c r="O49" s="76">
        <v>75.044</v>
      </c>
      <c r="P49" s="77" t="s">
        <v>982</v>
      </c>
    </row>
    <row r="50" spans="1:16" ht="22.5">
      <c r="A50" s="21">
        <v>271</v>
      </c>
      <c r="B50" s="22" t="s">
        <v>152</v>
      </c>
      <c r="C50" s="22" t="s">
        <v>620</v>
      </c>
      <c r="D50" s="22" t="s">
        <v>1056</v>
      </c>
      <c r="E50" s="23" t="s">
        <v>1057</v>
      </c>
      <c r="F50" s="45">
        <v>8810</v>
      </c>
      <c r="G50" s="18">
        <v>800000</v>
      </c>
      <c r="H50" s="18">
        <v>140000</v>
      </c>
      <c r="I50" s="40">
        <v>940000</v>
      </c>
      <c r="J50" s="78">
        <v>60</v>
      </c>
      <c r="K50" s="78">
        <v>0</v>
      </c>
      <c r="L50" s="78">
        <v>5</v>
      </c>
      <c r="M50" s="78">
        <v>0</v>
      </c>
      <c r="N50" s="84">
        <v>0.0881</v>
      </c>
      <c r="O50" s="76">
        <v>65.0881</v>
      </c>
      <c r="P50" s="77" t="s">
        <v>982</v>
      </c>
    </row>
    <row r="51" spans="1:16" ht="12.75">
      <c r="A51" s="21">
        <v>296</v>
      </c>
      <c r="B51" s="12" t="s">
        <v>1040</v>
      </c>
      <c r="C51" s="16" t="s">
        <v>577</v>
      </c>
      <c r="D51" s="12" t="s">
        <v>1063</v>
      </c>
      <c r="E51" s="13" t="s">
        <v>1064</v>
      </c>
      <c r="F51" s="47">
        <v>4250</v>
      </c>
      <c r="G51" s="14">
        <v>125000</v>
      </c>
      <c r="H51" s="14">
        <v>34250</v>
      </c>
      <c r="I51" s="14">
        <v>159250</v>
      </c>
      <c r="J51" s="78">
        <v>15</v>
      </c>
      <c r="K51" s="78">
        <v>0</v>
      </c>
      <c r="L51" s="78">
        <v>15</v>
      </c>
      <c r="M51" s="78">
        <v>30</v>
      </c>
      <c r="N51" s="89">
        <v>0.044</v>
      </c>
      <c r="O51" s="76">
        <v>60.044</v>
      </c>
      <c r="P51" s="77" t="s">
        <v>982</v>
      </c>
    </row>
    <row r="52" spans="1:16" ht="33.75">
      <c r="A52" s="21">
        <v>390</v>
      </c>
      <c r="B52" s="12" t="s">
        <v>237</v>
      </c>
      <c r="C52" s="12" t="s">
        <v>562</v>
      </c>
      <c r="D52" s="12" t="s">
        <v>1093</v>
      </c>
      <c r="E52" s="13" t="s">
        <v>529</v>
      </c>
      <c r="F52" s="47">
        <v>38977</v>
      </c>
      <c r="G52" s="32">
        <v>1600000</v>
      </c>
      <c r="H52" s="14">
        <v>397700</v>
      </c>
      <c r="I52" s="33">
        <v>1997700</v>
      </c>
      <c r="J52" s="79">
        <v>15</v>
      </c>
      <c r="K52" s="79">
        <v>0</v>
      </c>
      <c r="L52" s="79">
        <v>0</v>
      </c>
      <c r="M52" s="79">
        <v>0</v>
      </c>
      <c r="N52" s="75">
        <v>0.38977</v>
      </c>
      <c r="O52" s="76">
        <v>15.38977</v>
      </c>
      <c r="P52" s="77" t="s">
        <v>982</v>
      </c>
    </row>
    <row r="53" spans="2:9" ht="12.75">
      <c r="B53" s="10" t="s">
        <v>968</v>
      </c>
      <c r="C53" s="10"/>
      <c r="D53" s="10" t="s">
        <v>42</v>
      </c>
      <c r="G53" s="20">
        <f>SUM(G46:G52)</f>
        <v>8042000</v>
      </c>
      <c r="H53" s="20">
        <f>SUM(H46:H52)</f>
        <v>1791100</v>
      </c>
      <c r="I53" s="20">
        <f>SUM(I46:I52)</f>
        <v>9833100</v>
      </c>
    </row>
    <row r="55" spans="2:9" ht="15.75">
      <c r="B55" s="68" t="s">
        <v>1112</v>
      </c>
      <c r="C55" s="69"/>
      <c r="D55" s="69" t="s">
        <v>87</v>
      </c>
      <c r="E55" s="69"/>
      <c r="F55" s="69"/>
      <c r="G55" s="70">
        <f>SUM(G53+G43+G8)</f>
        <v>92367277</v>
      </c>
      <c r="H55" s="70">
        <f>SUM(H53+H43+H8)</f>
        <v>26408769</v>
      </c>
      <c r="I55" s="70">
        <f>SUM(I53+I43+I8)</f>
        <v>118776046</v>
      </c>
    </row>
    <row r="57" spans="2:4" ht="12.75">
      <c r="B57" s="67" t="s">
        <v>239</v>
      </c>
      <c r="C57" s="34"/>
      <c r="D57" s="34"/>
    </row>
  </sheetData>
  <sheetProtection/>
  <autoFilter ref="A11:P43"/>
  <printOptions gridLines="1"/>
  <pageMargins left="0.75" right="0.75" top="1" bottom="1" header="0.5" footer="0.5"/>
  <pageSetup horizontalDpi="600" verticalDpi="600" orientation="landscape" paperSize="5" scale="75" r:id="rId1"/>
  <headerFooter alignWithMargins="0">
    <oddHeader>&amp;LAppendix C.8
Comprehensive FFY2011/SFY2012 Project Priority List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6"/>
  <sheetViews>
    <sheetView zoomScalePageLayoutView="0" workbookViewId="0" topLeftCell="A73">
      <selection activeCell="F86" sqref="F86"/>
    </sheetView>
  </sheetViews>
  <sheetFormatPr defaultColWidth="9.140625" defaultRowHeight="12.75"/>
  <cols>
    <col min="1" max="1" width="7.28125" style="0" customWidth="1"/>
    <col min="2" max="2" width="19.28125" style="0" customWidth="1"/>
    <col min="3" max="3" width="10.421875" style="0" customWidth="1"/>
    <col min="4" max="4" width="34.7109375" style="0" customWidth="1"/>
    <col min="5" max="5" width="13.7109375" style="0" customWidth="1"/>
    <col min="6" max="6" width="14.28125" style="0" customWidth="1"/>
    <col min="7" max="7" width="15.28125" style="0" customWidth="1"/>
    <col min="8" max="8" width="14.8515625" style="0" customWidth="1"/>
    <col min="9" max="9" width="14.7109375" style="0" customWidth="1"/>
    <col min="10" max="10" width="7.00390625" style="0" customWidth="1"/>
    <col min="11" max="11" width="5.28125" style="0" customWidth="1"/>
    <col min="12" max="12" width="4.28125" style="0" customWidth="1"/>
    <col min="13" max="13" width="3.7109375" style="0" customWidth="1"/>
    <col min="14" max="14" width="5.8515625" style="0" customWidth="1"/>
    <col min="16" max="16" width="10.421875" style="0" customWidth="1"/>
  </cols>
  <sheetData>
    <row r="1" ht="12.75">
      <c r="A1" s="10" t="s">
        <v>1113</v>
      </c>
    </row>
    <row r="2" spans="10:14" ht="12.75">
      <c r="J2" s="41"/>
      <c r="K2" s="42" t="s">
        <v>681</v>
      </c>
      <c r="L2" s="41"/>
      <c r="M2" s="41"/>
      <c r="N2" s="41"/>
    </row>
    <row r="3" spans="1:16" ht="76.5">
      <c r="A3" s="10" t="s">
        <v>16</v>
      </c>
      <c r="B3" s="10" t="s">
        <v>641</v>
      </c>
      <c r="C3" s="10" t="s">
        <v>29</v>
      </c>
      <c r="D3" s="10" t="s">
        <v>30</v>
      </c>
      <c r="E3" s="11" t="s">
        <v>642</v>
      </c>
      <c r="F3" s="11" t="s">
        <v>31</v>
      </c>
      <c r="G3" s="10" t="s">
        <v>643</v>
      </c>
      <c r="H3" s="10" t="s">
        <v>644</v>
      </c>
      <c r="I3" s="11" t="s">
        <v>32</v>
      </c>
      <c r="J3" s="44" t="s">
        <v>104</v>
      </c>
      <c r="K3" s="44" t="s">
        <v>102</v>
      </c>
      <c r="L3" s="46" t="s">
        <v>103</v>
      </c>
      <c r="M3" s="44" t="s">
        <v>682</v>
      </c>
      <c r="N3" s="58" t="s">
        <v>601</v>
      </c>
      <c r="O3" s="11" t="s">
        <v>33</v>
      </c>
      <c r="P3" s="11" t="s">
        <v>683</v>
      </c>
    </row>
    <row r="4" spans="1:16" ht="33.75">
      <c r="A4" s="21">
        <v>1</v>
      </c>
      <c r="B4" s="22" t="s">
        <v>197</v>
      </c>
      <c r="C4" s="22" t="s">
        <v>847</v>
      </c>
      <c r="D4" s="22" t="s">
        <v>1114</v>
      </c>
      <c r="E4" s="23" t="s">
        <v>1115</v>
      </c>
      <c r="F4" s="45">
        <v>302900</v>
      </c>
      <c r="G4" s="18">
        <v>10070000</v>
      </c>
      <c r="H4" s="18">
        <v>3348200</v>
      </c>
      <c r="I4" s="40">
        <v>13418200</v>
      </c>
      <c r="J4" s="78">
        <v>500</v>
      </c>
      <c r="K4" s="78">
        <v>0</v>
      </c>
      <c r="L4" s="78">
        <v>20</v>
      </c>
      <c r="M4" s="78">
        <v>80</v>
      </c>
      <c r="N4" s="75">
        <v>3.029</v>
      </c>
      <c r="O4" s="76">
        <v>603.029</v>
      </c>
      <c r="P4" s="78">
        <v>140430</v>
      </c>
    </row>
    <row r="5" spans="1:16" ht="33.75">
      <c r="A5" s="21">
        <v>2</v>
      </c>
      <c r="B5" s="22" t="s">
        <v>197</v>
      </c>
      <c r="C5" s="22" t="s">
        <v>847</v>
      </c>
      <c r="D5" s="22" t="s">
        <v>1116</v>
      </c>
      <c r="E5" s="23" t="s">
        <v>1117</v>
      </c>
      <c r="F5" s="45">
        <v>302900</v>
      </c>
      <c r="G5" s="18">
        <v>2970000</v>
      </c>
      <c r="H5" s="18">
        <v>1080400</v>
      </c>
      <c r="I5" s="40">
        <v>4050400</v>
      </c>
      <c r="J5" s="78">
        <v>500</v>
      </c>
      <c r="K5" s="78">
        <v>0</v>
      </c>
      <c r="L5" s="78">
        <v>20</v>
      </c>
      <c r="M5" s="78">
        <v>80</v>
      </c>
      <c r="N5" s="75">
        <v>3.029</v>
      </c>
      <c r="O5" s="76">
        <v>603.029</v>
      </c>
      <c r="P5" s="78">
        <v>140430</v>
      </c>
    </row>
    <row r="6" spans="1:16" ht="33.75">
      <c r="A6" s="21">
        <v>3</v>
      </c>
      <c r="B6" s="22" t="s">
        <v>197</v>
      </c>
      <c r="C6" s="22" t="s">
        <v>847</v>
      </c>
      <c r="D6" s="22" t="s">
        <v>1118</v>
      </c>
      <c r="E6" s="23" t="s">
        <v>685</v>
      </c>
      <c r="F6" s="45">
        <v>302900</v>
      </c>
      <c r="G6" s="18">
        <v>15300000</v>
      </c>
      <c r="H6" s="18">
        <v>4708000</v>
      </c>
      <c r="I6" s="40">
        <v>20008000</v>
      </c>
      <c r="J6" s="78">
        <v>500</v>
      </c>
      <c r="K6" s="78">
        <v>0</v>
      </c>
      <c r="L6" s="78">
        <v>20</v>
      </c>
      <c r="M6" s="78">
        <v>80</v>
      </c>
      <c r="N6" s="75">
        <v>3.029</v>
      </c>
      <c r="O6" s="76">
        <v>603.029</v>
      </c>
      <c r="P6" s="78">
        <v>140430</v>
      </c>
    </row>
    <row r="7" spans="1:16" ht="22.5">
      <c r="A7" s="21">
        <v>8</v>
      </c>
      <c r="B7" s="34" t="s">
        <v>975</v>
      </c>
      <c r="C7" s="34" t="s">
        <v>846</v>
      </c>
      <c r="D7" s="34" t="s">
        <v>1119</v>
      </c>
      <c r="E7" s="106" t="s">
        <v>1107</v>
      </c>
      <c r="F7" s="107">
        <v>105</v>
      </c>
      <c r="G7" s="108">
        <v>100000</v>
      </c>
      <c r="H7" s="108">
        <v>20000</v>
      </c>
      <c r="I7" s="108">
        <v>120000</v>
      </c>
      <c r="J7" s="82">
        <v>300</v>
      </c>
      <c r="K7" s="82">
        <v>0</v>
      </c>
      <c r="L7" s="79">
        <v>0</v>
      </c>
      <c r="M7" s="82">
        <v>0</v>
      </c>
      <c r="N7" s="75">
        <v>0.00105</v>
      </c>
      <c r="O7" s="76">
        <v>300.00105</v>
      </c>
      <c r="P7" s="78">
        <v>140430</v>
      </c>
    </row>
    <row r="8" spans="1:16" ht="22.5">
      <c r="A8" s="21">
        <v>9</v>
      </c>
      <c r="B8" s="34" t="s">
        <v>975</v>
      </c>
      <c r="C8" s="34" t="s">
        <v>846</v>
      </c>
      <c r="D8" s="34" t="s">
        <v>1120</v>
      </c>
      <c r="E8" s="106" t="s">
        <v>976</v>
      </c>
      <c r="F8" s="107">
        <v>105</v>
      </c>
      <c r="G8" s="108">
        <v>360000</v>
      </c>
      <c r="H8" s="108">
        <v>72000</v>
      </c>
      <c r="I8" s="108">
        <v>432000</v>
      </c>
      <c r="J8" s="82">
        <v>300</v>
      </c>
      <c r="K8" s="82">
        <v>0</v>
      </c>
      <c r="L8" s="79">
        <v>0</v>
      </c>
      <c r="M8" s="82">
        <v>0</v>
      </c>
      <c r="N8" s="75">
        <v>0.00105</v>
      </c>
      <c r="O8" s="76">
        <v>300.00105</v>
      </c>
      <c r="P8" s="78">
        <v>140430</v>
      </c>
    </row>
    <row r="9" spans="1:16" ht="22.5">
      <c r="A9" s="21">
        <v>12</v>
      </c>
      <c r="B9" s="12" t="s">
        <v>893</v>
      </c>
      <c r="C9" s="51" t="s">
        <v>613</v>
      </c>
      <c r="D9" s="12" t="s">
        <v>1121</v>
      </c>
      <c r="E9" s="13" t="s">
        <v>1122</v>
      </c>
      <c r="F9" s="47">
        <v>11287</v>
      </c>
      <c r="G9" s="14">
        <v>1650000</v>
      </c>
      <c r="H9" s="14">
        <v>658000</v>
      </c>
      <c r="I9" s="14">
        <v>2308000</v>
      </c>
      <c r="J9" s="82">
        <v>250</v>
      </c>
      <c r="K9" s="82">
        <v>0</v>
      </c>
      <c r="L9" s="79">
        <v>15</v>
      </c>
      <c r="M9" s="82">
        <v>30</v>
      </c>
      <c r="N9" s="75">
        <v>0.11287</v>
      </c>
      <c r="O9" s="76">
        <v>295.11287</v>
      </c>
      <c r="P9" s="78">
        <v>140430</v>
      </c>
    </row>
    <row r="10" spans="1:16" ht="33.75">
      <c r="A10" s="21">
        <v>18</v>
      </c>
      <c r="B10" s="34" t="s">
        <v>1123</v>
      </c>
      <c r="C10" s="34" t="s">
        <v>17</v>
      </c>
      <c r="D10" s="34" t="s">
        <v>1124</v>
      </c>
      <c r="E10" s="13" t="s">
        <v>1125</v>
      </c>
      <c r="F10" s="52">
        <v>2065</v>
      </c>
      <c r="G10" s="14">
        <v>700000</v>
      </c>
      <c r="H10" s="14">
        <v>315000</v>
      </c>
      <c r="I10" s="14">
        <v>1015000</v>
      </c>
      <c r="J10" s="82">
        <v>250</v>
      </c>
      <c r="K10" s="82">
        <v>0</v>
      </c>
      <c r="L10" s="79">
        <v>0</v>
      </c>
      <c r="M10" s="109">
        <v>15</v>
      </c>
      <c r="N10" s="75">
        <v>0.004</v>
      </c>
      <c r="O10" s="76">
        <v>265.004</v>
      </c>
      <c r="P10" s="78">
        <v>140430</v>
      </c>
    </row>
    <row r="11" spans="1:16" ht="45">
      <c r="A11" s="21">
        <v>19</v>
      </c>
      <c r="B11" s="12" t="s">
        <v>184</v>
      </c>
      <c r="C11" s="12" t="s">
        <v>613</v>
      </c>
      <c r="D11" s="12" t="s">
        <v>704</v>
      </c>
      <c r="E11" s="13" t="s">
        <v>705</v>
      </c>
      <c r="F11" s="55">
        <v>160</v>
      </c>
      <c r="G11" s="33">
        <v>898000</v>
      </c>
      <c r="H11" s="14">
        <v>404100</v>
      </c>
      <c r="I11" s="33">
        <v>1302100</v>
      </c>
      <c r="J11" s="79">
        <v>250</v>
      </c>
      <c r="K11" s="79">
        <v>0</v>
      </c>
      <c r="L11" s="79">
        <v>0</v>
      </c>
      <c r="M11" s="79">
        <v>15</v>
      </c>
      <c r="N11" s="75">
        <v>0.0016</v>
      </c>
      <c r="O11" s="76">
        <v>265.0016</v>
      </c>
      <c r="P11" s="78">
        <v>140430</v>
      </c>
    </row>
    <row r="12" spans="1:16" ht="45">
      <c r="A12" s="21">
        <v>20</v>
      </c>
      <c r="B12" s="34" t="s">
        <v>1126</v>
      </c>
      <c r="C12" s="34" t="s">
        <v>615</v>
      </c>
      <c r="D12" s="34" t="s">
        <v>1127</v>
      </c>
      <c r="E12" s="13" t="s">
        <v>1128</v>
      </c>
      <c r="F12" s="52">
        <v>14400</v>
      </c>
      <c r="G12" s="14">
        <v>13146351</v>
      </c>
      <c r="H12" s="14">
        <v>4148051</v>
      </c>
      <c r="I12" s="14">
        <v>17294402</v>
      </c>
      <c r="J12" s="82">
        <v>100</v>
      </c>
      <c r="K12" s="109">
        <v>75</v>
      </c>
      <c r="L12" s="79">
        <v>0</v>
      </c>
      <c r="M12" s="82">
        <v>80</v>
      </c>
      <c r="N12" s="75">
        <v>0.144</v>
      </c>
      <c r="O12" s="76">
        <v>255.144</v>
      </c>
      <c r="P12" s="78">
        <v>140430</v>
      </c>
    </row>
    <row r="13" spans="1:16" ht="33.75">
      <c r="A13" s="21">
        <v>21</v>
      </c>
      <c r="B13" s="17" t="s">
        <v>561</v>
      </c>
      <c r="C13" s="17" t="s">
        <v>562</v>
      </c>
      <c r="D13" s="17" t="s">
        <v>706</v>
      </c>
      <c r="E13" s="26" t="s">
        <v>707</v>
      </c>
      <c r="F13" s="43">
        <v>280000</v>
      </c>
      <c r="G13" s="28">
        <v>6658000</v>
      </c>
      <c r="H13" s="18">
        <v>2260600</v>
      </c>
      <c r="I13" s="28">
        <v>8918600</v>
      </c>
      <c r="J13" s="74">
        <v>100</v>
      </c>
      <c r="K13" s="74">
        <v>50</v>
      </c>
      <c r="L13" s="74">
        <v>20</v>
      </c>
      <c r="M13" s="74">
        <v>80</v>
      </c>
      <c r="N13" s="75">
        <v>2.8</v>
      </c>
      <c r="O13" s="76">
        <v>252.8</v>
      </c>
      <c r="P13" s="78">
        <v>140430</v>
      </c>
    </row>
    <row r="14" spans="1:16" ht="22.5">
      <c r="A14" s="21">
        <v>24</v>
      </c>
      <c r="B14" s="17" t="s">
        <v>561</v>
      </c>
      <c r="C14" s="17" t="s">
        <v>562</v>
      </c>
      <c r="D14" s="17" t="s">
        <v>983</v>
      </c>
      <c r="E14" s="26" t="s">
        <v>730</v>
      </c>
      <c r="F14" s="43">
        <v>280000</v>
      </c>
      <c r="G14" s="28">
        <v>8000000</v>
      </c>
      <c r="H14" s="18">
        <v>2690000</v>
      </c>
      <c r="I14" s="28">
        <v>10690000</v>
      </c>
      <c r="J14" s="74">
        <v>75</v>
      </c>
      <c r="K14" s="74">
        <v>50</v>
      </c>
      <c r="L14" s="74">
        <v>20</v>
      </c>
      <c r="M14" s="74">
        <v>80</v>
      </c>
      <c r="N14" s="75">
        <v>2.8</v>
      </c>
      <c r="O14" s="76">
        <v>227.8</v>
      </c>
      <c r="P14" s="78">
        <v>140430</v>
      </c>
    </row>
    <row r="15" spans="1:16" ht="22.5">
      <c r="A15" s="21">
        <v>25</v>
      </c>
      <c r="B15" s="17" t="s">
        <v>561</v>
      </c>
      <c r="C15" s="17" t="s">
        <v>562</v>
      </c>
      <c r="D15" s="17" t="s">
        <v>709</v>
      </c>
      <c r="E15" s="26" t="s">
        <v>710</v>
      </c>
      <c r="F15" s="43">
        <v>280000</v>
      </c>
      <c r="G15" s="28">
        <v>971100</v>
      </c>
      <c r="H15" s="18">
        <v>437000</v>
      </c>
      <c r="I15" s="28">
        <v>1408100</v>
      </c>
      <c r="J15" s="74">
        <v>75</v>
      </c>
      <c r="K15" s="74">
        <v>50</v>
      </c>
      <c r="L15" s="74">
        <v>20</v>
      </c>
      <c r="M15" s="74">
        <v>80</v>
      </c>
      <c r="N15" s="75">
        <v>2.8</v>
      </c>
      <c r="O15" s="76">
        <v>227.8</v>
      </c>
      <c r="P15" s="78">
        <v>140430</v>
      </c>
    </row>
    <row r="16" spans="1:16" ht="22.5">
      <c r="A16" s="21">
        <v>29</v>
      </c>
      <c r="B16" s="34" t="s">
        <v>870</v>
      </c>
      <c r="C16" s="34" t="s">
        <v>559</v>
      </c>
      <c r="D16" s="34" t="s">
        <v>1129</v>
      </c>
      <c r="E16" s="13" t="s">
        <v>1130</v>
      </c>
      <c r="F16" s="52">
        <v>40000</v>
      </c>
      <c r="G16" s="14">
        <v>445000</v>
      </c>
      <c r="H16" s="14">
        <v>200200</v>
      </c>
      <c r="I16" s="14">
        <v>645200</v>
      </c>
      <c r="J16" s="82">
        <v>100</v>
      </c>
      <c r="K16" s="82">
        <v>75</v>
      </c>
      <c r="L16" s="79">
        <v>20</v>
      </c>
      <c r="M16" s="82">
        <v>15</v>
      </c>
      <c r="N16" s="75">
        <v>0.4</v>
      </c>
      <c r="O16" s="76">
        <v>210.4</v>
      </c>
      <c r="P16" s="78">
        <v>140430</v>
      </c>
    </row>
    <row r="17" spans="1:16" ht="22.5">
      <c r="A17" s="21">
        <v>30</v>
      </c>
      <c r="B17" s="12" t="s">
        <v>746</v>
      </c>
      <c r="C17" s="51" t="s">
        <v>144</v>
      </c>
      <c r="D17" s="34" t="s">
        <v>1131</v>
      </c>
      <c r="E17" s="13" t="s">
        <v>1132</v>
      </c>
      <c r="F17" s="47">
        <v>33560</v>
      </c>
      <c r="G17" s="29">
        <v>1062000</v>
      </c>
      <c r="H17" s="30">
        <v>469840</v>
      </c>
      <c r="I17" s="31">
        <v>1531840</v>
      </c>
      <c r="J17" s="80">
        <v>75</v>
      </c>
      <c r="K17" s="110">
        <v>50</v>
      </c>
      <c r="L17" s="80">
        <v>0</v>
      </c>
      <c r="M17" s="80">
        <v>80</v>
      </c>
      <c r="N17" s="75">
        <v>0.3345</v>
      </c>
      <c r="O17" s="76">
        <v>205.3345</v>
      </c>
      <c r="P17" s="78">
        <v>140430</v>
      </c>
    </row>
    <row r="18" spans="1:16" ht="22.5">
      <c r="A18" s="21">
        <v>43</v>
      </c>
      <c r="B18" s="34" t="s">
        <v>870</v>
      </c>
      <c r="C18" s="34" t="s">
        <v>559</v>
      </c>
      <c r="D18" s="34" t="s">
        <v>1133</v>
      </c>
      <c r="E18" s="13" t="s">
        <v>1134</v>
      </c>
      <c r="F18" s="52">
        <v>40000</v>
      </c>
      <c r="G18" s="14">
        <v>1585600</v>
      </c>
      <c r="H18" s="14">
        <v>637392</v>
      </c>
      <c r="I18" s="14">
        <v>2222992</v>
      </c>
      <c r="J18" s="82">
        <v>75</v>
      </c>
      <c r="K18" s="82">
        <v>75</v>
      </c>
      <c r="L18" s="79">
        <v>20</v>
      </c>
      <c r="M18" s="82">
        <v>15</v>
      </c>
      <c r="N18" s="75">
        <v>0.4</v>
      </c>
      <c r="O18" s="76">
        <v>185.4</v>
      </c>
      <c r="P18" s="78">
        <v>140430</v>
      </c>
    </row>
    <row r="19" spans="1:16" ht="22.5">
      <c r="A19" s="21">
        <v>56</v>
      </c>
      <c r="B19" s="34" t="s">
        <v>242</v>
      </c>
      <c r="C19" s="53" t="s">
        <v>577</v>
      </c>
      <c r="D19" s="34" t="s">
        <v>1135</v>
      </c>
      <c r="E19" s="35" t="s">
        <v>1136</v>
      </c>
      <c r="F19" s="54">
        <v>1347</v>
      </c>
      <c r="G19" s="36">
        <v>235000</v>
      </c>
      <c r="H19" s="14">
        <v>105750</v>
      </c>
      <c r="I19" s="36">
        <v>340750</v>
      </c>
      <c r="J19" s="83">
        <v>175</v>
      </c>
      <c r="K19" s="83">
        <v>0</v>
      </c>
      <c r="L19" s="83">
        <v>0</v>
      </c>
      <c r="M19" s="83">
        <v>0</v>
      </c>
      <c r="N19" s="75">
        <v>0.01347</v>
      </c>
      <c r="O19" s="76">
        <v>175.01347</v>
      </c>
      <c r="P19" s="78">
        <v>140430</v>
      </c>
    </row>
    <row r="20" spans="1:16" ht="22.5">
      <c r="A20" s="21">
        <v>57</v>
      </c>
      <c r="B20" s="34" t="s">
        <v>1137</v>
      </c>
      <c r="C20" s="34" t="s">
        <v>556</v>
      </c>
      <c r="D20" s="34" t="s">
        <v>1138</v>
      </c>
      <c r="E20" s="13" t="s">
        <v>1139</v>
      </c>
      <c r="F20" s="111">
        <v>59465</v>
      </c>
      <c r="G20" s="15">
        <v>2159850</v>
      </c>
      <c r="H20" s="112">
        <v>821152</v>
      </c>
      <c r="I20" s="15">
        <v>2981002</v>
      </c>
      <c r="J20" s="113">
        <v>75</v>
      </c>
      <c r="K20" s="113">
        <v>0</v>
      </c>
      <c r="L20" s="79">
        <v>15</v>
      </c>
      <c r="M20" s="82">
        <v>80</v>
      </c>
      <c r="N20" s="75">
        <v>0.59465</v>
      </c>
      <c r="O20" s="76">
        <v>170.59465</v>
      </c>
      <c r="P20" s="78">
        <v>140430</v>
      </c>
    </row>
    <row r="21" spans="1:16" ht="22.5">
      <c r="A21" s="21">
        <v>58</v>
      </c>
      <c r="B21" s="34" t="s">
        <v>870</v>
      </c>
      <c r="C21" s="34" t="s">
        <v>559</v>
      </c>
      <c r="D21" s="34" t="s">
        <v>1140</v>
      </c>
      <c r="E21" s="13" t="s">
        <v>1141</v>
      </c>
      <c r="F21" s="52">
        <v>40000</v>
      </c>
      <c r="G21" s="14">
        <v>440000</v>
      </c>
      <c r="H21" s="14">
        <v>198000</v>
      </c>
      <c r="I21" s="14">
        <v>638000</v>
      </c>
      <c r="J21" s="82">
        <v>60</v>
      </c>
      <c r="K21" s="82">
        <v>75</v>
      </c>
      <c r="L21" s="79">
        <v>20</v>
      </c>
      <c r="M21" s="82">
        <v>15</v>
      </c>
      <c r="N21" s="75">
        <v>0.4</v>
      </c>
      <c r="O21" s="76">
        <v>170.4</v>
      </c>
      <c r="P21" s="78">
        <v>140430</v>
      </c>
    </row>
    <row r="22" spans="1:16" ht="33.75">
      <c r="A22" s="21">
        <v>60</v>
      </c>
      <c r="B22" s="34" t="s">
        <v>1142</v>
      </c>
      <c r="C22" s="34" t="s">
        <v>553</v>
      </c>
      <c r="D22" s="34" t="s">
        <v>1143</v>
      </c>
      <c r="E22" s="13" t="s">
        <v>1144</v>
      </c>
      <c r="F22" s="52">
        <v>80</v>
      </c>
      <c r="G22" s="14">
        <v>642000</v>
      </c>
      <c r="H22" s="30">
        <v>288900</v>
      </c>
      <c r="I22" s="14">
        <v>930900</v>
      </c>
      <c r="J22" s="82">
        <v>170</v>
      </c>
      <c r="K22" s="82">
        <v>0</v>
      </c>
      <c r="L22" s="79">
        <v>0</v>
      </c>
      <c r="M22" s="82">
        <v>0</v>
      </c>
      <c r="N22" s="75">
        <v>0.0008</v>
      </c>
      <c r="O22" s="81">
        <v>170.0008</v>
      </c>
      <c r="P22" s="78">
        <v>140430</v>
      </c>
    </row>
    <row r="23" spans="1:16" ht="56.25">
      <c r="A23" s="21">
        <v>61</v>
      </c>
      <c r="B23" s="34" t="s">
        <v>1145</v>
      </c>
      <c r="C23" s="34" t="s">
        <v>846</v>
      </c>
      <c r="D23" s="34" t="s">
        <v>1146</v>
      </c>
      <c r="E23" s="61" t="s">
        <v>1147</v>
      </c>
      <c r="F23" s="91">
        <v>60</v>
      </c>
      <c r="G23" s="92">
        <v>200000</v>
      </c>
      <c r="H23" s="14">
        <v>169750</v>
      </c>
      <c r="I23" s="92">
        <v>369750</v>
      </c>
      <c r="J23" s="93">
        <v>170</v>
      </c>
      <c r="K23" s="93">
        <v>0</v>
      </c>
      <c r="L23" s="82">
        <v>0</v>
      </c>
      <c r="M23" s="93">
        <v>0</v>
      </c>
      <c r="N23" s="75">
        <v>0.0006</v>
      </c>
      <c r="O23" s="76">
        <v>170.0006</v>
      </c>
      <c r="P23" s="78">
        <v>140430</v>
      </c>
    </row>
    <row r="24" spans="1:16" ht="45">
      <c r="A24" s="21">
        <v>67</v>
      </c>
      <c r="B24" s="17" t="s">
        <v>560</v>
      </c>
      <c r="C24" s="17" t="s">
        <v>558</v>
      </c>
      <c r="D24" s="17" t="s">
        <v>1148</v>
      </c>
      <c r="E24" s="26" t="s">
        <v>745</v>
      </c>
      <c r="F24" s="56">
        <v>53000</v>
      </c>
      <c r="G24" s="18">
        <v>4000000</v>
      </c>
      <c r="H24" s="18">
        <v>1410000</v>
      </c>
      <c r="I24" s="18">
        <v>5410000</v>
      </c>
      <c r="J24" s="74">
        <v>60</v>
      </c>
      <c r="K24" s="74">
        <v>0</v>
      </c>
      <c r="L24" s="74">
        <v>20</v>
      </c>
      <c r="M24" s="74">
        <v>80</v>
      </c>
      <c r="N24" s="75">
        <v>0.53</v>
      </c>
      <c r="O24" s="76">
        <v>160.53</v>
      </c>
      <c r="P24" s="78">
        <v>140430</v>
      </c>
    </row>
    <row r="25" spans="1:16" ht="22.5">
      <c r="A25" s="21">
        <v>68</v>
      </c>
      <c r="B25" s="34" t="s">
        <v>870</v>
      </c>
      <c r="C25" s="34" t="s">
        <v>559</v>
      </c>
      <c r="D25" s="34" t="s">
        <v>1149</v>
      </c>
      <c r="E25" s="13" t="s">
        <v>1150</v>
      </c>
      <c r="F25" s="52">
        <v>40000</v>
      </c>
      <c r="G25" s="14">
        <v>300000</v>
      </c>
      <c r="H25" s="14">
        <v>135000</v>
      </c>
      <c r="I25" s="14">
        <v>435000</v>
      </c>
      <c r="J25" s="82">
        <v>45</v>
      </c>
      <c r="K25" s="82">
        <v>75</v>
      </c>
      <c r="L25" s="79">
        <v>20</v>
      </c>
      <c r="M25" s="82">
        <v>15</v>
      </c>
      <c r="N25" s="75">
        <v>0.4</v>
      </c>
      <c r="O25" s="76">
        <v>155.4</v>
      </c>
      <c r="P25" s="78">
        <v>140430</v>
      </c>
    </row>
    <row r="26" spans="1:16" ht="22.5">
      <c r="A26" s="21">
        <v>69</v>
      </c>
      <c r="B26" s="12" t="s">
        <v>145</v>
      </c>
      <c r="C26" s="51" t="s">
        <v>565</v>
      </c>
      <c r="D26" s="12" t="s">
        <v>1151</v>
      </c>
      <c r="E26" s="13" t="s">
        <v>1152</v>
      </c>
      <c r="F26" s="47">
        <v>35550</v>
      </c>
      <c r="G26" s="29">
        <v>2100000</v>
      </c>
      <c r="H26" s="30">
        <v>802000</v>
      </c>
      <c r="I26" s="31">
        <v>2902000</v>
      </c>
      <c r="J26" s="80">
        <v>75</v>
      </c>
      <c r="K26" s="80">
        <v>50</v>
      </c>
      <c r="L26" s="80">
        <v>0</v>
      </c>
      <c r="M26" s="80">
        <v>30</v>
      </c>
      <c r="N26" s="75">
        <v>0.3555</v>
      </c>
      <c r="O26" s="76">
        <v>155.3555</v>
      </c>
      <c r="P26" s="78">
        <v>140430</v>
      </c>
    </row>
    <row r="27" spans="1:16" ht="33.75">
      <c r="A27" s="21">
        <v>72</v>
      </c>
      <c r="B27" s="34" t="s">
        <v>925</v>
      </c>
      <c r="C27" s="34" t="s">
        <v>847</v>
      </c>
      <c r="D27" s="34" t="s">
        <v>990</v>
      </c>
      <c r="E27" s="35" t="s">
        <v>991</v>
      </c>
      <c r="F27" s="54">
        <v>12275</v>
      </c>
      <c r="G27" s="14">
        <v>626258</v>
      </c>
      <c r="H27" s="14">
        <f>I27-G27</f>
        <v>281817</v>
      </c>
      <c r="I27" s="14">
        <v>908075</v>
      </c>
      <c r="J27" s="82">
        <v>75</v>
      </c>
      <c r="K27" s="79">
        <v>50</v>
      </c>
      <c r="L27" s="82">
        <v>15</v>
      </c>
      <c r="M27" s="82">
        <v>15</v>
      </c>
      <c r="N27" s="75">
        <v>0.12275</v>
      </c>
      <c r="O27" s="76">
        <v>155.12275</v>
      </c>
      <c r="P27" s="78">
        <v>140430</v>
      </c>
    </row>
    <row r="28" spans="1:16" ht="33.75">
      <c r="A28" s="21">
        <v>79</v>
      </c>
      <c r="B28" s="34" t="s">
        <v>43</v>
      </c>
      <c r="C28" s="34" t="s">
        <v>935</v>
      </c>
      <c r="D28" s="34" t="s">
        <v>1153</v>
      </c>
      <c r="E28" s="13" t="s">
        <v>1154</v>
      </c>
      <c r="F28" s="52">
        <v>33000</v>
      </c>
      <c r="G28" s="14">
        <v>4000000</v>
      </c>
      <c r="H28" s="14">
        <v>1410000</v>
      </c>
      <c r="I28" s="14">
        <v>5410000</v>
      </c>
      <c r="J28" s="82">
        <v>100</v>
      </c>
      <c r="K28" s="82">
        <v>0</v>
      </c>
      <c r="L28" s="79">
        <v>15</v>
      </c>
      <c r="M28" s="82">
        <v>30</v>
      </c>
      <c r="N28" s="75">
        <v>0.33</v>
      </c>
      <c r="O28" s="76">
        <v>145.33</v>
      </c>
      <c r="P28" s="78">
        <v>140430</v>
      </c>
    </row>
    <row r="29" spans="1:16" ht="22.5">
      <c r="A29" s="21">
        <v>80</v>
      </c>
      <c r="B29" s="34" t="s">
        <v>43</v>
      </c>
      <c r="C29" s="34" t="s">
        <v>935</v>
      </c>
      <c r="D29" s="34" t="s">
        <v>1155</v>
      </c>
      <c r="E29" s="13" t="s">
        <v>1156</v>
      </c>
      <c r="F29" s="52">
        <v>33000</v>
      </c>
      <c r="G29" s="14">
        <v>756000</v>
      </c>
      <c r="H29" s="14">
        <v>340200</v>
      </c>
      <c r="I29" s="14">
        <v>1096200</v>
      </c>
      <c r="J29" s="82">
        <v>100</v>
      </c>
      <c r="K29" s="82">
        <v>0</v>
      </c>
      <c r="L29" s="79">
        <v>15</v>
      </c>
      <c r="M29" s="82">
        <v>30</v>
      </c>
      <c r="N29" s="75">
        <v>0.33</v>
      </c>
      <c r="O29" s="76">
        <v>145.33</v>
      </c>
      <c r="P29" s="78">
        <v>140430</v>
      </c>
    </row>
    <row r="30" spans="1:16" ht="22.5">
      <c r="A30" s="21">
        <v>81</v>
      </c>
      <c r="B30" s="34" t="s">
        <v>43</v>
      </c>
      <c r="C30" s="34" t="s">
        <v>935</v>
      </c>
      <c r="D30" s="34" t="s">
        <v>1157</v>
      </c>
      <c r="E30" s="13" t="s">
        <v>1158</v>
      </c>
      <c r="F30" s="52">
        <v>33000</v>
      </c>
      <c r="G30" s="14">
        <v>1837500</v>
      </c>
      <c r="H30" s="14">
        <v>718000</v>
      </c>
      <c r="I30" s="14">
        <v>2555500</v>
      </c>
      <c r="J30" s="82">
        <v>100</v>
      </c>
      <c r="K30" s="82">
        <v>0</v>
      </c>
      <c r="L30" s="79">
        <v>15</v>
      </c>
      <c r="M30" s="82">
        <v>30</v>
      </c>
      <c r="N30" s="75">
        <v>0.33</v>
      </c>
      <c r="O30" s="76">
        <v>145.33</v>
      </c>
      <c r="P30" s="78">
        <v>140430</v>
      </c>
    </row>
    <row r="31" spans="1:16" ht="22.5">
      <c r="A31" s="21">
        <v>83</v>
      </c>
      <c r="B31" s="34" t="s">
        <v>1159</v>
      </c>
      <c r="C31" s="53" t="s">
        <v>565</v>
      </c>
      <c r="D31" s="34" t="s">
        <v>1233</v>
      </c>
      <c r="E31" s="114" t="s">
        <v>1161</v>
      </c>
      <c r="F31" s="115">
        <v>3347</v>
      </c>
      <c r="G31" s="116">
        <v>109000</v>
      </c>
      <c r="H31" s="15">
        <v>49050</v>
      </c>
      <c r="I31" s="116">
        <v>158050</v>
      </c>
      <c r="J31" s="113">
        <v>100</v>
      </c>
      <c r="K31" s="113">
        <v>0</v>
      </c>
      <c r="L31" s="113">
        <v>15</v>
      </c>
      <c r="M31" s="113">
        <v>30</v>
      </c>
      <c r="N31" s="113">
        <v>0.033</v>
      </c>
      <c r="O31" s="95">
        <v>145.033</v>
      </c>
      <c r="P31" s="78">
        <v>140430</v>
      </c>
    </row>
    <row r="32" spans="1:16" ht="22.5">
      <c r="A32" s="21">
        <v>87</v>
      </c>
      <c r="B32" s="34" t="s">
        <v>925</v>
      </c>
      <c r="C32" s="34" t="s">
        <v>847</v>
      </c>
      <c r="D32" s="34" t="s">
        <v>997</v>
      </c>
      <c r="E32" s="35" t="s">
        <v>998</v>
      </c>
      <c r="F32" s="54">
        <v>12275</v>
      </c>
      <c r="G32" s="14">
        <v>290000</v>
      </c>
      <c r="H32" s="14">
        <f>I32-G32</f>
        <v>130500</v>
      </c>
      <c r="I32" s="14">
        <v>420500</v>
      </c>
      <c r="J32" s="82">
        <v>60</v>
      </c>
      <c r="K32" s="79">
        <v>50</v>
      </c>
      <c r="L32" s="82">
        <v>15</v>
      </c>
      <c r="M32" s="82">
        <v>15</v>
      </c>
      <c r="N32" s="75">
        <v>0.12275</v>
      </c>
      <c r="O32" s="76">
        <v>140.12275</v>
      </c>
      <c r="P32" s="78">
        <v>140430</v>
      </c>
    </row>
    <row r="33" spans="1:16" ht="22.5">
      <c r="A33" s="21">
        <v>88</v>
      </c>
      <c r="B33" s="34" t="s">
        <v>925</v>
      </c>
      <c r="C33" s="34" t="s">
        <v>847</v>
      </c>
      <c r="D33" s="34" t="s">
        <v>996</v>
      </c>
      <c r="E33" s="35" t="s">
        <v>765</v>
      </c>
      <c r="F33" s="54">
        <v>12275</v>
      </c>
      <c r="G33" s="30">
        <v>900000</v>
      </c>
      <c r="H33" s="14">
        <f>I33-G33</f>
        <v>405000</v>
      </c>
      <c r="I33" s="14">
        <v>1305000</v>
      </c>
      <c r="J33" s="82">
        <v>60</v>
      </c>
      <c r="K33" s="79">
        <v>50</v>
      </c>
      <c r="L33" s="82">
        <v>15</v>
      </c>
      <c r="M33" s="82">
        <v>15</v>
      </c>
      <c r="N33" s="75">
        <v>0.12275</v>
      </c>
      <c r="O33" s="76">
        <v>140.12275</v>
      </c>
      <c r="P33" s="78">
        <v>140430</v>
      </c>
    </row>
    <row r="34" spans="1:16" ht="12.75">
      <c r="A34" s="21">
        <v>91</v>
      </c>
      <c r="B34" s="34" t="s">
        <v>870</v>
      </c>
      <c r="C34" s="34" t="s">
        <v>559</v>
      </c>
      <c r="D34" s="34" t="s">
        <v>1162</v>
      </c>
      <c r="E34" s="13" t="s">
        <v>1163</v>
      </c>
      <c r="F34" s="52">
        <v>40000</v>
      </c>
      <c r="G34" s="14">
        <v>625000</v>
      </c>
      <c r="H34" s="14">
        <v>281250</v>
      </c>
      <c r="I34" s="14">
        <v>906250</v>
      </c>
      <c r="J34" s="82">
        <v>25</v>
      </c>
      <c r="K34" s="82">
        <v>75</v>
      </c>
      <c r="L34" s="79">
        <v>20</v>
      </c>
      <c r="M34" s="82">
        <v>15</v>
      </c>
      <c r="N34" s="75">
        <v>0.4</v>
      </c>
      <c r="O34" s="76">
        <v>135.4</v>
      </c>
      <c r="P34" s="78">
        <v>140430</v>
      </c>
    </row>
    <row r="35" spans="1:16" ht="33.75">
      <c r="A35" s="21">
        <v>97</v>
      </c>
      <c r="B35" s="12" t="s">
        <v>850</v>
      </c>
      <c r="C35" s="51" t="s">
        <v>558</v>
      </c>
      <c r="D35" s="12" t="s">
        <v>1164</v>
      </c>
      <c r="E35" s="13" t="s">
        <v>1165</v>
      </c>
      <c r="F35" s="47">
        <v>11583</v>
      </c>
      <c r="G35" s="31">
        <v>415500</v>
      </c>
      <c r="H35" s="30">
        <v>186975</v>
      </c>
      <c r="I35" s="31">
        <v>602475</v>
      </c>
      <c r="J35" s="80">
        <v>100</v>
      </c>
      <c r="K35" s="80">
        <v>0</v>
      </c>
      <c r="L35" s="80">
        <v>0</v>
      </c>
      <c r="M35" s="80">
        <v>30</v>
      </c>
      <c r="N35" s="75">
        <v>0.11583</v>
      </c>
      <c r="O35" s="81">
        <v>130.11583</v>
      </c>
      <c r="P35" s="78">
        <v>140430</v>
      </c>
    </row>
    <row r="36" spans="1:16" ht="22.5">
      <c r="A36" s="21">
        <v>101</v>
      </c>
      <c r="B36" s="34" t="s">
        <v>1166</v>
      </c>
      <c r="C36" s="34" t="s">
        <v>935</v>
      </c>
      <c r="D36" s="34" t="s">
        <v>575</v>
      </c>
      <c r="E36" s="35" t="s">
        <v>776</v>
      </c>
      <c r="F36" s="59">
        <v>770</v>
      </c>
      <c r="G36" s="38">
        <v>600000</v>
      </c>
      <c r="H36" s="14">
        <v>270000</v>
      </c>
      <c r="I36" s="38">
        <v>870000</v>
      </c>
      <c r="J36" s="82">
        <v>50</v>
      </c>
      <c r="K36" s="82">
        <v>0</v>
      </c>
      <c r="L36" s="82">
        <v>0</v>
      </c>
      <c r="M36" s="82">
        <v>80</v>
      </c>
      <c r="N36" s="75">
        <v>0.0077</v>
      </c>
      <c r="O36" s="76">
        <v>130.0077</v>
      </c>
      <c r="P36" s="78">
        <v>140430</v>
      </c>
    </row>
    <row r="37" spans="1:16" ht="33.75">
      <c r="A37" s="21">
        <v>119</v>
      </c>
      <c r="B37" s="22" t="s">
        <v>194</v>
      </c>
      <c r="C37" s="22" t="s">
        <v>190</v>
      </c>
      <c r="D37" s="22" t="s">
        <v>603</v>
      </c>
      <c r="E37" s="23" t="s">
        <v>801</v>
      </c>
      <c r="F37" s="45">
        <v>27346</v>
      </c>
      <c r="G37" s="50">
        <v>11000000</v>
      </c>
      <c r="H37" s="18">
        <v>3590000</v>
      </c>
      <c r="I37" s="40">
        <v>14590000</v>
      </c>
      <c r="J37" s="78">
        <v>100</v>
      </c>
      <c r="K37" s="78">
        <v>0</v>
      </c>
      <c r="L37" s="78">
        <v>5</v>
      </c>
      <c r="M37" s="78">
        <v>15</v>
      </c>
      <c r="N37" s="75">
        <v>0.27346</v>
      </c>
      <c r="O37" s="76">
        <v>120.27346</v>
      </c>
      <c r="P37" s="78">
        <v>140430</v>
      </c>
    </row>
    <row r="38" spans="1:16" ht="22.5">
      <c r="A38" s="21">
        <v>136</v>
      </c>
      <c r="B38" s="12" t="s">
        <v>893</v>
      </c>
      <c r="C38" s="51" t="s">
        <v>613</v>
      </c>
      <c r="D38" s="12" t="s">
        <v>1167</v>
      </c>
      <c r="E38" s="13" t="s">
        <v>1168</v>
      </c>
      <c r="F38" s="47">
        <v>11287</v>
      </c>
      <c r="G38" s="14">
        <v>781050</v>
      </c>
      <c r="H38" s="14">
        <v>351473</v>
      </c>
      <c r="I38" s="14">
        <v>1132523</v>
      </c>
      <c r="J38" s="82">
        <v>75</v>
      </c>
      <c r="K38" s="82">
        <v>0</v>
      </c>
      <c r="L38" s="79">
        <v>15</v>
      </c>
      <c r="M38" s="82">
        <v>30</v>
      </c>
      <c r="N38" s="75">
        <v>0.11287</v>
      </c>
      <c r="O38" s="76">
        <v>120.11287</v>
      </c>
      <c r="P38" s="78">
        <v>140430</v>
      </c>
    </row>
    <row r="39" spans="1:16" ht="12.75">
      <c r="A39" s="21">
        <v>137</v>
      </c>
      <c r="B39" s="12" t="s">
        <v>893</v>
      </c>
      <c r="C39" s="51" t="s">
        <v>613</v>
      </c>
      <c r="D39" s="12" t="s">
        <v>1169</v>
      </c>
      <c r="E39" s="13" t="s">
        <v>1170</v>
      </c>
      <c r="F39" s="47">
        <v>11287</v>
      </c>
      <c r="G39" s="14">
        <v>398600</v>
      </c>
      <c r="H39" s="14">
        <v>179370</v>
      </c>
      <c r="I39" s="14">
        <v>577970</v>
      </c>
      <c r="J39" s="82">
        <v>75</v>
      </c>
      <c r="K39" s="82">
        <v>0</v>
      </c>
      <c r="L39" s="79">
        <v>15</v>
      </c>
      <c r="M39" s="82">
        <v>30</v>
      </c>
      <c r="N39" s="75">
        <v>0.11287</v>
      </c>
      <c r="O39" s="76">
        <v>120.11287</v>
      </c>
      <c r="P39" s="78">
        <v>140430</v>
      </c>
    </row>
    <row r="40" spans="1:16" ht="33.75">
      <c r="A40" s="21">
        <v>138</v>
      </c>
      <c r="B40" s="12" t="s">
        <v>698</v>
      </c>
      <c r="C40" s="12" t="s">
        <v>559</v>
      </c>
      <c r="D40" s="12" t="s">
        <v>1171</v>
      </c>
      <c r="E40" s="13" t="s">
        <v>1172</v>
      </c>
      <c r="F40" s="47">
        <v>10900</v>
      </c>
      <c r="G40" s="33">
        <v>400000</v>
      </c>
      <c r="H40" s="14">
        <v>180000</v>
      </c>
      <c r="I40" s="33">
        <v>580000</v>
      </c>
      <c r="J40" s="82">
        <v>75</v>
      </c>
      <c r="K40" s="79">
        <v>0</v>
      </c>
      <c r="L40" s="79">
        <v>15</v>
      </c>
      <c r="M40" s="79">
        <v>30</v>
      </c>
      <c r="N40" s="75">
        <v>0.109</v>
      </c>
      <c r="O40" s="76">
        <v>120.109</v>
      </c>
      <c r="P40" s="78">
        <v>140430</v>
      </c>
    </row>
    <row r="41" spans="1:16" ht="22.5">
      <c r="A41" s="21">
        <v>142</v>
      </c>
      <c r="B41" s="34" t="s">
        <v>547</v>
      </c>
      <c r="C41" s="34" t="s">
        <v>565</v>
      </c>
      <c r="D41" s="34" t="s">
        <v>1173</v>
      </c>
      <c r="E41" s="13" t="s">
        <v>1174</v>
      </c>
      <c r="F41" s="52">
        <v>8130</v>
      </c>
      <c r="G41" s="14">
        <v>850000</v>
      </c>
      <c r="H41" s="30">
        <v>382500</v>
      </c>
      <c r="I41" s="14">
        <v>1232500</v>
      </c>
      <c r="J41" s="82">
        <v>15</v>
      </c>
      <c r="K41" s="82">
        <v>0</v>
      </c>
      <c r="L41" s="82">
        <v>20</v>
      </c>
      <c r="M41" s="82">
        <v>80</v>
      </c>
      <c r="N41" s="75">
        <v>0.0813</v>
      </c>
      <c r="O41" s="76">
        <v>115.0813</v>
      </c>
      <c r="P41" s="78">
        <v>140430</v>
      </c>
    </row>
    <row r="42" spans="1:16" ht="33.75">
      <c r="A42" s="21">
        <v>145</v>
      </c>
      <c r="B42" s="34" t="s">
        <v>1001</v>
      </c>
      <c r="C42" s="34" t="s">
        <v>565</v>
      </c>
      <c r="D42" s="34" t="s">
        <v>1002</v>
      </c>
      <c r="E42" s="13" t="s">
        <v>1003</v>
      </c>
      <c r="F42" s="52">
        <v>280</v>
      </c>
      <c r="G42" s="108">
        <v>215500</v>
      </c>
      <c r="H42" s="108">
        <v>39990</v>
      </c>
      <c r="I42" s="108">
        <v>255490</v>
      </c>
      <c r="J42" s="82">
        <v>100</v>
      </c>
      <c r="K42" s="82">
        <v>0</v>
      </c>
      <c r="L42" s="79">
        <v>15</v>
      </c>
      <c r="M42" s="82">
        <v>0</v>
      </c>
      <c r="N42" s="75">
        <v>0.0028</v>
      </c>
      <c r="O42" s="76">
        <v>115.0028</v>
      </c>
      <c r="P42" s="78">
        <v>140430</v>
      </c>
    </row>
    <row r="43" spans="1:16" ht="45">
      <c r="A43" s="21">
        <v>146</v>
      </c>
      <c r="B43" s="17" t="s">
        <v>566</v>
      </c>
      <c r="C43" s="17" t="s">
        <v>567</v>
      </c>
      <c r="D43" s="17" t="s">
        <v>1175</v>
      </c>
      <c r="E43" s="26" t="s">
        <v>827</v>
      </c>
      <c r="F43" s="64">
        <v>255000</v>
      </c>
      <c r="G43" s="28">
        <v>18714750</v>
      </c>
      <c r="H43" s="18">
        <v>5595835</v>
      </c>
      <c r="I43" s="28">
        <v>24310585</v>
      </c>
      <c r="J43" s="74">
        <v>75</v>
      </c>
      <c r="K43" s="74">
        <v>0</v>
      </c>
      <c r="L43" s="74">
        <v>20</v>
      </c>
      <c r="M43" s="74">
        <v>15</v>
      </c>
      <c r="N43" s="75">
        <v>2.55</v>
      </c>
      <c r="O43" s="76">
        <v>112.55</v>
      </c>
      <c r="P43" s="78">
        <v>140430</v>
      </c>
    </row>
    <row r="44" spans="1:16" ht="22.5">
      <c r="A44" s="21">
        <v>170</v>
      </c>
      <c r="B44" s="12" t="s">
        <v>698</v>
      </c>
      <c r="C44" s="12" t="s">
        <v>559</v>
      </c>
      <c r="D44" s="12" t="s">
        <v>1176</v>
      </c>
      <c r="E44" s="13" t="s">
        <v>1177</v>
      </c>
      <c r="F44" s="47">
        <v>10900</v>
      </c>
      <c r="G44" s="33">
        <v>1709350</v>
      </c>
      <c r="H44" s="14">
        <v>676992</v>
      </c>
      <c r="I44" s="33">
        <v>2386342</v>
      </c>
      <c r="J44" s="82">
        <v>60</v>
      </c>
      <c r="K44" s="79">
        <v>0</v>
      </c>
      <c r="L44" s="79">
        <v>15</v>
      </c>
      <c r="M44" s="79">
        <v>30</v>
      </c>
      <c r="N44" s="75">
        <v>0.109</v>
      </c>
      <c r="O44" s="76">
        <v>105.109</v>
      </c>
      <c r="P44" s="78">
        <v>140430</v>
      </c>
    </row>
    <row r="45" spans="1:16" ht="45">
      <c r="A45" s="21">
        <v>173</v>
      </c>
      <c r="B45" s="34" t="s">
        <v>1159</v>
      </c>
      <c r="C45" s="53" t="s">
        <v>565</v>
      </c>
      <c r="D45" s="34" t="s">
        <v>1178</v>
      </c>
      <c r="E45" s="114" t="s">
        <v>1179</v>
      </c>
      <c r="F45" s="115">
        <v>3347</v>
      </c>
      <c r="G45" s="116">
        <v>333300</v>
      </c>
      <c r="H45" s="15">
        <v>149985</v>
      </c>
      <c r="I45" s="116">
        <v>483285</v>
      </c>
      <c r="J45" s="113">
        <v>60</v>
      </c>
      <c r="K45" s="113">
        <v>0</v>
      </c>
      <c r="L45" s="113">
        <v>15</v>
      </c>
      <c r="M45" s="113">
        <v>30</v>
      </c>
      <c r="N45" s="113">
        <v>0.033</v>
      </c>
      <c r="O45" s="95">
        <v>105.033</v>
      </c>
      <c r="P45" s="78">
        <v>140430</v>
      </c>
    </row>
    <row r="46" spans="1:16" ht="33.75">
      <c r="A46" s="21">
        <v>179</v>
      </c>
      <c r="B46" s="34" t="s">
        <v>547</v>
      </c>
      <c r="C46" s="34" t="s">
        <v>565</v>
      </c>
      <c r="D46" s="34" t="s">
        <v>1180</v>
      </c>
      <c r="E46" s="13" t="s">
        <v>1181</v>
      </c>
      <c r="F46" s="52">
        <v>8130</v>
      </c>
      <c r="G46" s="14">
        <v>1525000</v>
      </c>
      <c r="H46" s="30">
        <v>618000</v>
      </c>
      <c r="I46" s="14">
        <v>2143000</v>
      </c>
      <c r="J46" s="82">
        <v>1</v>
      </c>
      <c r="K46" s="82">
        <v>0</v>
      </c>
      <c r="L46" s="82">
        <v>20</v>
      </c>
      <c r="M46" s="82">
        <v>80</v>
      </c>
      <c r="N46" s="75">
        <v>0.0813</v>
      </c>
      <c r="O46" s="76">
        <v>101.0813</v>
      </c>
      <c r="P46" s="78">
        <v>140430</v>
      </c>
    </row>
    <row r="47" spans="1:16" ht="12.75">
      <c r="A47" s="21">
        <v>182</v>
      </c>
      <c r="B47" s="34" t="s">
        <v>1094</v>
      </c>
      <c r="C47" s="34" t="s">
        <v>620</v>
      </c>
      <c r="D47" s="34" t="s">
        <v>1182</v>
      </c>
      <c r="E47" s="13" t="s">
        <v>1183</v>
      </c>
      <c r="F47" s="52">
        <v>30000</v>
      </c>
      <c r="G47" s="14">
        <v>8000000</v>
      </c>
      <c r="H47" s="14">
        <v>2690000</v>
      </c>
      <c r="I47" s="14">
        <v>10690000</v>
      </c>
      <c r="J47" s="82">
        <v>100</v>
      </c>
      <c r="K47" s="82">
        <v>0</v>
      </c>
      <c r="L47" s="79">
        <v>0</v>
      </c>
      <c r="M47" s="82">
        <v>0</v>
      </c>
      <c r="N47" s="75">
        <v>0.3</v>
      </c>
      <c r="O47" s="76">
        <v>100.3</v>
      </c>
      <c r="P47" s="78">
        <v>140430</v>
      </c>
    </row>
    <row r="48" spans="1:16" ht="56.25">
      <c r="A48" s="21">
        <v>189</v>
      </c>
      <c r="B48" s="34" t="s">
        <v>107</v>
      </c>
      <c r="C48" s="34" t="s">
        <v>620</v>
      </c>
      <c r="D48" s="34" t="s">
        <v>1184</v>
      </c>
      <c r="E48" s="37" t="s">
        <v>1185</v>
      </c>
      <c r="F48" s="52">
        <v>935</v>
      </c>
      <c r="G48" s="14">
        <v>290000</v>
      </c>
      <c r="H48" s="14">
        <v>130500</v>
      </c>
      <c r="I48" s="33">
        <v>420500</v>
      </c>
      <c r="J48" s="82">
        <v>100</v>
      </c>
      <c r="K48" s="82">
        <v>0</v>
      </c>
      <c r="L48" s="82">
        <v>0</v>
      </c>
      <c r="M48" s="82">
        <v>0</v>
      </c>
      <c r="N48" s="75">
        <v>0.00935</v>
      </c>
      <c r="O48" s="76">
        <v>100.00935</v>
      </c>
      <c r="P48" s="78">
        <v>140430</v>
      </c>
    </row>
    <row r="49" spans="1:16" ht="22.5">
      <c r="A49" s="21">
        <v>203</v>
      </c>
      <c r="B49" s="34" t="s">
        <v>93</v>
      </c>
      <c r="C49" s="53" t="s">
        <v>565</v>
      </c>
      <c r="D49" s="34" t="s">
        <v>1186</v>
      </c>
      <c r="E49" s="35" t="s">
        <v>1187</v>
      </c>
      <c r="F49" s="117">
        <v>12500</v>
      </c>
      <c r="G49" s="36">
        <v>450000</v>
      </c>
      <c r="H49" s="14">
        <v>202500</v>
      </c>
      <c r="I49" s="36">
        <v>652500</v>
      </c>
      <c r="J49" s="83">
        <v>75</v>
      </c>
      <c r="K49" s="83">
        <v>0</v>
      </c>
      <c r="L49" s="83">
        <v>20</v>
      </c>
      <c r="M49" s="118">
        <v>0</v>
      </c>
      <c r="N49" s="75">
        <v>0.125</v>
      </c>
      <c r="O49" s="76">
        <v>95.125</v>
      </c>
      <c r="P49" s="78">
        <v>140430</v>
      </c>
    </row>
    <row r="50" spans="1:16" ht="22.5">
      <c r="A50" s="21">
        <v>204</v>
      </c>
      <c r="B50" s="34" t="s">
        <v>573</v>
      </c>
      <c r="C50" s="34" t="s">
        <v>558</v>
      </c>
      <c r="D50" s="34" t="s">
        <v>1188</v>
      </c>
      <c r="E50" s="13" t="s">
        <v>1189</v>
      </c>
      <c r="F50" s="52">
        <v>11484</v>
      </c>
      <c r="G50" s="14">
        <v>911511</v>
      </c>
      <c r="H50" s="14">
        <v>410180</v>
      </c>
      <c r="I50" s="14">
        <v>1321691</v>
      </c>
      <c r="J50" s="82">
        <v>50</v>
      </c>
      <c r="K50" s="82">
        <v>0</v>
      </c>
      <c r="L50" s="79">
        <v>15</v>
      </c>
      <c r="M50" s="82">
        <v>30</v>
      </c>
      <c r="N50" s="75">
        <v>0.11484</v>
      </c>
      <c r="O50" s="76">
        <v>95.11484</v>
      </c>
      <c r="P50" s="78">
        <v>140430</v>
      </c>
    </row>
    <row r="51" spans="1:16" ht="22.5">
      <c r="A51" s="21">
        <v>208</v>
      </c>
      <c r="B51" s="34" t="s">
        <v>576</v>
      </c>
      <c r="C51" s="34" t="s">
        <v>555</v>
      </c>
      <c r="D51" s="34" t="s">
        <v>1190</v>
      </c>
      <c r="E51" s="35" t="s">
        <v>347</v>
      </c>
      <c r="F51" s="59">
        <v>272785</v>
      </c>
      <c r="G51" s="38">
        <v>3465000</v>
      </c>
      <c r="H51" s="14">
        <v>1238800</v>
      </c>
      <c r="I51" s="38">
        <v>4703800</v>
      </c>
      <c r="J51" s="82">
        <v>75</v>
      </c>
      <c r="K51" s="82">
        <v>0</v>
      </c>
      <c r="L51" s="82">
        <v>15</v>
      </c>
      <c r="M51" s="82">
        <v>0</v>
      </c>
      <c r="N51" s="75">
        <v>2.72785</v>
      </c>
      <c r="O51" s="76">
        <v>92.72785</v>
      </c>
      <c r="P51" s="78">
        <v>140430</v>
      </c>
    </row>
    <row r="52" spans="1:16" ht="22.5">
      <c r="A52" s="21">
        <v>211</v>
      </c>
      <c r="B52" s="34" t="s">
        <v>43</v>
      </c>
      <c r="C52" s="34" t="s">
        <v>935</v>
      </c>
      <c r="D52" s="34" t="s">
        <v>1191</v>
      </c>
      <c r="E52" s="13" t="s">
        <v>1192</v>
      </c>
      <c r="F52" s="52">
        <v>33000</v>
      </c>
      <c r="G52" s="14">
        <v>1543500</v>
      </c>
      <c r="H52" s="14">
        <v>623920</v>
      </c>
      <c r="I52" s="14">
        <v>2167420</v>
      </c>
      <c r="J52" s="82">
        <v>45</v>
      </c>
      <c r="K52" s="82">
        <v>0</v>
      </c>
      <c r="L52" s="79">
        <v>15</v>
      </c>
      <c r="M52" s="82">
        <v>30</v>
      </c>
      <c r="N52" s="75">
        <v>0.33</v>
      </c>
      <c r="O52" s="76">
        <v>90.33</v>
      </c>
      <c r="P52" s="78">
        <v>140430</v>
      </c>
    </row>
    <row r="53" spans="1:16" ht="22.5">
      <c r="A53" s="21">
        <v>214</v>
      </c>
      <c r="B53" s="12" t="s">
        <v>832</v>
      </c>
      <c r="C53" s="51" t="s">
        <v>613</v>
      </c>
      <c r="D53" s="12" t="s">
        <v>1193</v>
      </c>
      <c r="E53" s="13" t="s">
        <v>1194</v>
      </c>
      <c r="F53" s="47">
        <v>17892</v>
      </c>
      <c r="G53" s="29">
        <v>1500000</v>
      </c>
      <c r="H53" s="30">
        <v>610000</v>
      </c>
      <c r="I53" s="31">
        <v>2110000</v>
      </c>
      <c r="J53" s="82">
        <v>75</v>
      </c>
      <c r="K53" s="82">
        <v>0</v>
      </c>
      <c r="L53" s="82">
        <v>0</v>
      </c>
      <c r="M53" s="82">
        <v>15</v>
      </c>
      <c r="N53" s="75">
        <v>0.17892</v>
      </c>
      <c r="O53" s="76">
        <v>90.17892</v>
      </c>
      <c r="P53" s="78">
        <v>140430</v>
      </c>
    </row>
    <row r="54" spans="1:16" ht="33.75">
      <c r="A54" s="21">
        <v>225</v>
      </c>
      <c r="B54" s="34" t="s">
        <v>925</v>
      </c>
      <c r="C54" s="34" t="s">
        <v>847</v>
      </c>
      <c r="D54" s="34" t="s">
        <v>1032</v>
      </c>
      <c r="E54" s="35" t="s">
        <v>1033</v>
      </c>
      <c r="F54" s="54">
        <v>12275</v>
      </c>
      <c r="G54" s="14">
        <v>540000</v>
      </c>
      <c r="H54" s="14">
        <f>I54-G54</f>
        <v>243000</v>
      </c>
      <c r="I54" s="14">
        <v>783000</v>
      </c>
      <c r="J54" s="82">
        <v>1</v>
      </c>
      <c r="K54" s="79">
        <v>50</v>
      </c>
      <c r="L54" s="82">
        <v>15</v>
      </c>
      <c r="M54" s="82">
        <v>15</v>
      </c>
      <c r="N54" s="75">
        <v>0.12275</v>
      </c>
      <c r="O54" s="76">
        <v>81.12275</v>
      </c>
      <c r="P54" s="78">
        <v>140430</v>
      </c>
    </row>
    <row r="55" spans="1:16" ht="33.75">
      <c r="A55" s="21">
        <v>229</v>
      </c>
      <c r="B55" s="34" t="s">
        <v>1195</v>
      </c>
      <c r="C55" s="34" t="s">
        <v>935</v>
      </c>
      <c r="D55" s="34" t="s">
        <v>1196</v>
      </c>
      <c r="E55" s="13" t="s">
        <v>1197</v>
      </c>
      <c r="F55" s="52">
        <v>300</v>
      </c>
      <c r="G55" s="14">
        <v>759000</v>
      </c>
      <c r="H55" s="14">
        <v>341550</v>
      </c>
      <c r="I55" s="14">
        <v>1100550</v>
      </c>
      <c r="J55" s="82">
        <v>1</v>
      </c>
      <c r="K55" s="82">
        <v>0</v>
      </c>
      <c r="L55" s="79">
        <v>0</v>
      </c>
      <c r="M55" s="82">
        <v>80</v>
      </c>
      <c r="N55" s="75">
        <v>0.003</v>
      </c>
      <c r="O55" s="76">
        <v>81.003</v>
      </c>
      <c r="P55" s="78">
        <v>140430</v>
      </c>
    </row>
    <row r="56" spans="1:16" ht="22.5">
      <c r="A56" s="21">
        <v>243</v>
      </c>
      <c r="B56" s="12" t="s">
        <v>191</v>
      </c>
      <c r="C56" s="12" t="s">
        <v>555</v>
      </c>
      <c r="D56" s="12" t="s">
        <v>1198</v>
      </c>
      <c r="E56" s="13" t="s">
        <v>1199</v>
      </c>
      <c r="F56" s="47">
        <v>65375</v>
      </c>
      <c r="G56" s="32">
        <v>837085</v>
      </c>
      <c r="H56" s="14">
        <v>376688</v>
      </c>
      <c r="I56" s="33">
        <v>1213773</v>
      </c>
      <c r="J56" s="79">
        <v>75</v>
      </c>
      <c r="K56" s="79">
        <v>0</v>
      </c>
      <c r="L56" s="79">
        <v>0</v>
      </c>
      <c r="M56" s="79">
        <v>0</v>
      </c>
      <c r="N56" s="75">
        <v>0.65375</v>
      </c>
      <c r="O56" s="76">
        <v>75.65375</v>
      </c>
      <c r="P56" s="78">
        <v>140430</v>
      </c>
    </row>
    <row r="57" spans="1:16" ht="33.75">
      <c r="A57" s="21">
        <v>264</v>
      </c>
      <c r="B57" s="34" t="s">
        <v>240</v>
      </c>
      <c r="C57" s="34" t="s">
        <v>577</v>
      </c>
      <c r="D57" s="34" t="s">
        <v>1200</v>
      </c>
      <c r="E57" s="13" t="s">
        <v>1201</v>
      </c>
      <c r="F57" s="52">
        <v>12500</v>
      </c>
      <c r="G57" s="14">
        <v>1156640</v>
      </c>
      <c r="H57" s="30">
        <v>500125</v>
      </c>
      <c r="I57" s="14">
        <v>1656765</v>
      </c>
      <c r="J57" s="82">
        <v>75</v>
      </c>
      <c r="K57" s="82">
        <v>0</v>
      </c>
      <c r="L57" s="82">
        <v>0</v>
      </c>
      <c r="M57" s="82">
        <v>0</v>
      </c>
      <c r="N57" s="75">
        <v>0.125</v>
      </c>
      <c r="O57" s="76">
        <v>75.125</v>
      </c>
      <c r="P57" s="78">
        <v>140430</v>
      </c>
    </row>
    <row r="58" spans="1:16" ht="22.5">
      <c r="A58" s="21">
        <v>277</v>
      </c>
      <c r="B58" s="34" t="s">
        <v>1037</v>
      </c>
      <c r="C58" s="34" t="s">
        <v>17</v>
      </c>
      <c r="D58" s="34" t="s">
        <v>1038</v>
      </c>
      <c r="E58" s="13" t="s">
        <v>1039</v>
      </c>
      <c r="F58" s="52">
        <v>8180</v>
      </c>
      <c r="G58" s="14">
        <v>753170</v>
      </c>
      <c r="H58" s="14">
        <v>338927</v>
      </c>
      <c r="I58" s="14">
        <v>1092097</v>
      </c>
      <c r="J58" s="82">
        <v>60</v>
      </c>
      <c r="K58" s="82">
        <v>0</v>
      </c>
      <c r="L58" s="79">
        <v>0</v>
      </c>
      <c r="M58" s="82">
        <v>15</v>
      </c>
      <c r="N58" s="75">
        <v>0.0818</v>
      </c>
      <c r="O58" s="76">
        <v>75.0818</v>
      </c>
      <c r="P58" s="78">
        <v>140430</v>
      </c>
    </row>
    <row r="59" spans="1:16" ht="33.75">
      <c r="A59" s="21">
        <v>278</v>
      </c>
      <c r="B59" s="34" t="s">
        <v>1202</v>
      </c>
      <c r="C59" s="53" t="s">
        <v>846</v>
      </c>
      <c r="D59" s="34" t="s">
        <v>1203</v>
      </c>
      <c r="E59" s="35" t="s">
        <v>1204</v>
      </c>
      <c r="F59" s="54">
        <v>3600</v>
      </c>
      <c r="G59" s="36">
        <v>1440338</v>
      </c>
      <c r="H59" s="14">
        <v>572908</v>
      </c>
      <c r="I59" s="36">
        <v>2013246</v>
      </c>
      <c r="J59" s="83">
        <v>75</v>
      </c>
      <c r="K59" s="83">
        <v>0</v>
      </c>
      <c r="L59" s="83">
        <v>0</v>
      </c>
      <c r="M59" s="83">
        <v>0</v>
      </c>
      <c r="N59" s="75">
        <v>0.036</v>
      </c>
      <c r="O59" s="76">
        <v>75.036</v>
      </c>
      <c r="P59" s="78">
        <v>140430</v>
      </c>
    </row>
    <row r="60" spans="1:16" ht="22.5">
      <c r="A60" s="21">
        <v>284</v>
      </c>
      <c r="B60" s="34" t="s">
        <v>107</v>
      </c>
      <c r="C60" s="34" t="s">
        <v>620</v>
      </c>
      <c r="D60" s="34" t="s">
        <v>1205</v>
      </c>
      <c r="E60" s="37" t="s">
        <v>393</v>
      </c>
      <c r="F60" s="52">
        <v>935</v>
      </c>
      <c r="G60" s="14">
        <v>600000</v>
      </c>
      <c r="H60" s="14">
        <v>270000</v>
      </c>
      <c r="I60" s="33">
        <v>870000</v>
      </c>
      <c r="J60" s="82">
        <v>75</v>
      </c>
      <c r="K60" s="82">
        <v>0</v>
      </c>
      <c r="L60" s="82">
        <v>0</v>
      </c>
      <c r="M60" s="82">
        <v>0</v>
      </c>
      <c r="N60" s="75">
        <v>0.00935</v>
      </c>
      <c r="O60" s="76">
        <v>75.00935</v>
      </c>
      <c r="P60" s="78">
        <v>140430</v>
      </c>
    </row>
    <row r="61" spans="1:16" ht="22.5">
      <c r="A61" s="21">
        <v>288</v>
      </c>
      <c r="B61" s="12" t="s">
        <v>873</v>
      </c>
      <c r="C61" s="12" t="s">
        <v>846</v>
      </c>
      <c r="D61" s="12" t="s">
        <v>1206</v>
      </c>
      <c r="E61" s="13" t="s">
        <v>1207</v>
      </c>
      <c r="F61" s="47">
        <v>400</v>
      </c>
      <c r="G61" s="32">
        <v>250000</v>
      </c>
      <c r="H61" s="14">
        <v>112500</v>
      </c>
      <c r="I61" s="33">
        <v>362500</v>
      </c>
      <c r="J61" s="79">
        <v>75</v>
      </c>
      <c r="K61" s="79">
        <v>0</v>
      </c>
      <c r="L61" s="79">
        <v>0</v>
      </c>
      <c r="M61" s="79">
        <v>0</v>
      </c>
      <c r="N61" s="75">
        <v>0.004</v>
      </c>
      <c r="O61" s="76">
        <v>75.004</v>
      </c>
      <c r="P61" s="78">
        <v>140430</v>
      </c>
    </row>
    <row r="62" spans="1:16" ht="22.5">
      <c r="A62" s="21">
        <v>296</v>
      </c>
      <c r="B62" s="34" t="s">
        <v>975</v>
      </c>
      <c r="C62" s="34" t="s">
        <v>846</v>
      </c>
      <c r="D62" s="34" t="s">
        <v>1054</v>
      </c>
      <c r="E62" s="106" t="s">
        <v>1055</v>
      </c>
      <c r="F62" s="107">
        <v>105</v>
      </c>
      <c r="G62" s="108">
        <v>300000</v>
      </c>
      <c r="H62" s="108">
        <v>60000</v>
      </c>
      <c r="I62" s="108">
        <v>360000</v>
      </c>
      <c r="J62" s="82">
        <v>75</v>
      </c>
      <c r="K62" s="82">
        <v>0</v>
      </c>
      <c r="L62" s="79">
        <v>0</v>
      </c>
      <c r="M62" s="82">
        <v>0</v>
      </c>
      <c r="N62" s="75">
        <v>0.00105</v>
      </c>
      <c r="O62" s="76">
        <v>75.00105</v>
      </c>
      <c r="P62" s="78">
        <v>140430</v>
      </c>
    </row>
    <row r="63" spans="1:16" ht="12.75">
      <c r="A63" s="21">
        <v>298</v>
      </c>
      <c r="B63" s="34" t="s">
        <v>573</v>
      </c>
      <c r="C63" s="34" t="s">
        <v>558</v>
      </c>
      <c r="D63" s="34" t="s">
        <v>1208</v>
      </c>
      <c r="E63" s="13" t="s">
        <v>1209</v>
      </c>
      <c r="F63" s="52">
        <v>11484</v>
      </c>
      <c r="G63" s="14">
        <v>660000</v>
      </c>
      <c r="H63" s="14">
        <v>297000</v>
      </c>
      <c r="I63" s="14">
        <v>957000</v>
      </c>
      <c r="J63" s="82">
        <v>25</v>
      </c>
      <c r="K63" s="82">
        <v>0</v>
      </c>
      <c r="L63" s="79">
        <v>15</v>
      </c>
      <c r="M63" s="82">
        <v>30</v>
      </c>
      <c r="N63" s="75">
        <v>0.11484</v>
      </c>
      <c r="O63" s="76">
        <v>70.11484</v>
      </c>
      <c r="P63" s="78">
        <v>140430</v>
      </c>
    </row>
    <row r="64" spans="1:16" ht="22.5">
      <c r="A64" s="21">
        <v>299</v>
      </c>
      <c r="B64" s="12" t="s">
        <v>893</v>
      </c>
      <c r="C64" s="51" t="s">
        <v>613</v>
      </c>
      <c r="D64" s="12" t="s">
        <v>1210</v>
      </c>
      <c r="E64" s="13" t="s">
        <v>1211</v>
      </c>
      <c r="F64" s="47">
        <v>11287</v>
      </c>
      <c r="G64" s="14">
        <v>607500</v>
      </c>
      <c r="H64" s="14">
        <v>273375</v>
      </c>
      <c r="I64" s="14">
        <v>880875</v>
      </c>
      <c r="J64" s="82">
        <v>25</v>
      </c>
      <c r="K64" s="82">
        <v>0</v>
      </c>
      <c r="L64" s="79">
        <v>15</v>
      </c>
      <c r="M64" s="82">
        <v>30</v>
      </c>
      <c r="N64" s="75">
        <v>0.11287</v>
      </c>
      <c r="O64" s="76">
        <v>70.11287</v>
      </c>
      <c r="P64" s="78">
        <v>140430</v>
      </c>
    </row>
    <row r="65" spans="1:16" ht="12.75">
      <c r="A65" s="21">
        <v>309</v>
      </c>
      <c r="B65" s="34" t="s">
        <v>1037</v>
      </c>
      <c r="C65" s="34" t="s">
        <v>17</v>
      </c>
      <c r="D65" s="34" t="s">
        <v>1058</v>
      </c>
      <c r="E65" s="13" t="s">
        <v>1059</v>
      </c>
      <c r="F65" s="52">
        <v>8180</v>
      </c>
      <c r="G65" s="14">
        <v>2904000</v>
      </c>
      <c r="H65" s="14">
        <v>905650</v>
      </c>
      <c r="I65" s="14">
        <v>3809650</v>
      </c>
      <c r="J65" s="82">
        <v>50</v>
      </c>
      <c r="K65" s="82">
        <v>0</v>
      </c>
      <c r="L65" s="79">
        <v>0</v>
      </c>
      <c r="M65" s="82">
        <v>15</v>
      </c>
      <c r="N65" s="75">
        <v>0.0818</v>
      </c>
      <c r="O65" s="76">
        <v>65.0818</v>
      </c>
      <c r="P65" s="78">
        <v>140430</v>
      </c>
    </row>
    <row r="66" spans="1:16" ht="45">
      <c r="A66" s="21">
        <v>315</v>
      </c>
      <c r="B66" s="12" t="s">
        <v>191</v>
      </c>
      <c r="C66" s="12" t="s">
        <v>555</v>
      </c>
      <c r="D66" s="12" t="s">
        <v>958</v>
      </c>
      <c r="E66" s="13" t="s">
        <v>415</v>
      </c>
      <c r="F66" s="47">
        <v>65375</v>
      </c>
      <c r="G66" s="32">
        <v>4444705</v>
      </c>
      <c r="H66" s="14">
        <v>1552306</v>
      </c>
      <c r="I66" s="33">
        <v>5997011</v>
      </c>
      <c r="J66" s="79">
        <v>60</v>
      </c>
      <c r="K66" s="79">
        <v>0</v>
      </c>
      <c r="L66" s="79">
        <v>0</v>
      </c>
      <c r="M66" s="79">
        <v>0</v>
      </c>
      <c r="N66" s="75">
        <v>0.65375</v>
      </c>
      <c r="O66" s="76">
        <v>60.65375</v>
      </c>
      <c r="P66" s="78">
        <v>140430</v>
      </c>
    </row>
    <row r="67" spans="1:16" ht="22.5">
      <c r="A67" s="21">
        <v>331</v>
      </c>
      <c r="B67" s="12" t="s">
        <v>698</v>
      </c>
      <c r="C67" s="12" t="s">
        <v>559</v>
      </c>
      <c r="D67" s="34" t="s">
        <v>1212</v>
      </c>
      <c r="E67" s="13" t="s">
        <v>1213</v>
      </c>
      <c r="F67" s="47">
        <v>10900</v>
      </c>
      <c r="G67" s="33">
        <v>265000</v>
      </c>
      <c r="H67" s="14">
        <v>119250</v>
      </c>
      <c r="I67" s="33">
        <v>384250</v>
      </c>
      <c r="J67" s="82">
        <v>15</v>
      </c>
      <c r="K67" s="79">
        <v>0</v>
      </c>
      <c r="L67" s="79">
        <v>15</v>
      </c>
      <c r="M67" s="79">
        <v>30</v>
      </c>
      <c r="N67" s="75">
        <v>0.109</v>
      </c>
      <c r="O67" s="76">
        <v>60.109</v>
      </c>
      <c r="P67" s="78">
        <v>140430</v>
      </c>
    </row>
    <row r="68" spans="1:16" ht="12.75">
      <c r="A68" s="21">
        <v>334</v>
      </c>
      <c r="B68" s="34" t="s">
        <v>1214</v>
      </c>
      <c r="C68" s="34" t="s">
        <v>620</v>
      </c>
      <c r="D68" s="34" t="s">
        <v>1215</v>
      </c>
      <c r="E68" s="13" t="s">
        <v>1216</v>
      </c>
      <c r="F68" s="52">
        <v>4774</v>
      </c>
      <c r="G68" s="14">
        <v>1430000</v>
      </c>
      <c r="H68" s="14">
        <v>587600</v>
      </c>
      <c r="I68" s="14">
        <v>2017600</v>
      </c>
      <c r="J68" s="82">
        <v>60</v>
      </c>
      <c r="K68" s="82">
        <v>0</v>
      </c>
      <c r="L68" s="79">
        <v>0</v>
      </c>
      <c r="M68" s="82">
        <v>0</v>
      </c>
      <c r="N68" s="75">
        <v>0.04774</v>
      </c>
      <c r="O68" s="76">
        <v>60.04774</v>
      </c>
      <c r="P68" s="78">
        <v>140430</v>
      </c>
    </row>
    <row r="69" spans="1:16" ht="22.5">
      <c r="A69" s="21">
        <v>336</v>
      </c>
      <c r="B69" s="12" t="s">
        <v>1040</v>
      </c>
      <c r="C69" s="34" t="s">
        <v>577</v>
      </c>
      <c r="D69" s="12" t="s">
        <v>1217</v>
      </c>
      <c r="E69" s="13" t="s">
        <v>1044</v>
      </c>
      <c r="F69" s="47">
        <v>4250</v>
      </c>
      <c r="G69" s="14">
        <v>565000</v>
      </c>
      <c r="H69" s="14">
        <v>254250</v>
      </c>
      <c r="I69" s="14">
        <v>819250</v>
      </c>
      <c r="J69" s="78">
        <v>15</v>
      </c>
      <c r="K69" s="78">
        <v>0</v>
      </c>
      <c r="L69" s="78">
        <v>15</v>
      </c>
      <c r="M69" s="78">
        <v>30</v>
      </c>
      <c r="N69" s="89">
        <v>0.044</v>
      </c>
      <c r="O69" s="76">
        <v>60.044</v>
      </c>
      <c r="P69" s="78">
        <v>140430</v>
      </c>
    </row>
    <row r="70" spans="1:16" ht="22.5">
      <c r="A70" s="21">
        <v>337</v>
      </c>
      <c r="B70" s="12" t="s">
        <v>1040</v>
      </c>
      <c r="C70" s="34" t="s">
        <v>577</v>
      </c>
      <c r="D70" s="12" t="s">
        <v>1218</v>
      </c>
      <c r="E70" s="13" t="s">
        <v>1042</v>
      </c>
      <c r="F70" s="47">
        <v>4250</v>
      </c>
      <c r="G70" s="14">
        <v>1065000</v>
      </c>
      <c r="H70" s="14">
        <v>470800</v>
      </c>
      <c r="I70" s="14">
        <v>1535800</v>
      </c>
      <c r="J70" s="78">
        <v>15</v>
      </c>
      <c r="K70" s="78">
        <v>0</v>
      </c>
      <c r="L70" s="78">
        <v>15</v>
      </c>
      <c r="M70" s="78">
        <v>30</v>
      </c>
      <c r="N70" s="89">
        <v>0.044</v>
      </c>
      <c r="O70" s="76">
        <v>60.044</v>
      </c>
      <c r="P70" s="78">
        <v>140430</v>
      </c>
    </row>
    <row r="71" spans="1:16" ht="22.5">
      <c r="A71" s="21">
        <v>338</v>
      </c>
      <c r="B71" s="34" t="s">
        <v>1202</v>
      </c>
      <c r="C71" s="53" t="s">
        <v>846</v>
      </c>
      <c r="D71" s="34" t="s">
        <v>1219</v>
      </c>
      <c r="E71" s="35" t="s">
        <v>1220</v>
      </c>
      <c r="F71" s="54">
        <v>3600</v>
      </c>
      <c r="G71" s="36">
        <v>241500</v>
      </c>
      <c r="H71" s="14">
        <v>108675</v>
      </c>
      <c r="I71" s="36">
        <v>350175</v>
      </c>
      <c r="J71" s="83">
        <v>60</v>
      </c>
      <c r="K71" s="83">
        <v>0</v>
      </c>
      <c r="L71" s="83">
        <v>0</v>
      </c>
      <c r="M71" s="83">
        <v>0</v>
      </c>
      <c r="N71" s="75">
        <v>0.036</v>
      </c>
      <c r="O71" s="76">
        <v>60.036</v>
      </c>
      <c r="P71" s="78">
        <v>140430</v>
      </c>
    </row>
    <row r="72" spans="1:16" ht="22.5">
      <c r="A72" s="21">
        <v>339</v>
      </c>
      <c r="B72" s="12" t="s">
        <v>70</v>
      </c>
      <c r="C72" s="12" t="s">
        <v>553</v>
      </c>
      <c r="D72" s="12" t="s">
        <v>4</v>
      </c>
      <c r="E72" s="48" t="s">
        <v>439</v>
      </c>
      <c r="F72" s="55">
        <v>3087</v>
      </c>
      <c r="G72" s="33">
        <v>630000</v>
      </c>
      <c r="H72" s="14">
        <v>283500</v>
      </c>
      <c r="I72" s="33">
        <v>913500</v>
      </c>
      <c r="J72" s="79">
        <v>60</v>
      </c>
      <c r="K72" s="79">
        <v>0</v>
      </c>
      <c r="L72" s="79">
        <v>0</v>
      </c>
      <c r="M72" s="79">
        <v>0</v>
      </c>
      <c r="N72" s="75">
        <v>0.03087</v>
      </c>
      <c r="O72" s="76">
        <v>60.03087</v>
      </c>
      <c r="P72" s="78">
        <v>140430</v>
      </c>
    </row>
    <row r="73" spans="1:16" ht="22.5">
      <c r="A73" s="21">
        <v>343</v>
      </c>
      <c r="B73" s="34" t="s">
        <v>242</v>
      </c>
      <c r="C73" s="53" t="s">
        <v>577</v>
      </c>
      <c r="D73" s="34" t="s">
        <v>1221</v>
      </c>
      <c r="E73" s="35" t="s">
        <v>1222</v>
      </c>
      <c r="F73" s="54">
        <v>1347</v>
      </c>
      <c r="G73" s="36">
        <v>150000</v>
      </c>
      <c r="H73" s="14">
        <v>67500</v>
      </c>
      <c r="I73" s="36">
        <v>217500</v>
      </c>
      <c r="J73" s="83">
        <v>60</v>
      </c>
      <c r="K73" s="83">
        <v>0</v>
      </c>
      <c r="L73" s="83">
        <v>0</v>
      </c>
      <c r="M73" s="83">
        <v>0</v>
      </c>
      <c r="N73" s="75">
        <v>0.01347</v>
      </c>
      <c r="O73" s="76">
        <v>60.01347</v>
      </c>
      <c r="P73" s="78">
        <v>140430</v>
      </c>
    </row>
    <row r="74" spans="1:16" ht="33.75">
      <c r="A74" s="21">
        <v>345</v>
      </c>
      <c r="B74" s="34" t="s">
        <v>1223</v>
      </c>
      <c r="C74" s="53" t="s">
        <v>847</v>
      </c>
      <c r="D74" s="34" t="s">
        <v>1224</v>
      </c>
      <c r="E74" s="16" t="s">
        <v>450</v>
      </c>
      <c r="F74" s="54">
        <v>1000</v>
      </c>
      <c r="G74" s="36">
        <v>68750</v>
      </c>
      <c r="H74" s="30">
        <v>30938</v>
      </c>
      <c r="I74" s="36">
        <v>99688</v>
      </c>
      <c r="J74" s="118">
        <v>15</v>
      </c>
      <c r="K74" s="83">
        <v>0</v>
      </c>
      <c r="L74" s="83">
        <v>15</v>
      </c>
      <c r="M74" s="83">
        <v>30</v>
      </c>
      <c r="N74" s="75">
        <v>0.01</v>
      </c>
      <c r="O74" s="81">
        <v>60.01</v>
      </c>
      <c r="P74" s="78">
        <v>140430</v>
      </c>
    </row>
    <row r="75" spans="1:16" ht="12.75">
      <c r="A75" s="21">
        <v>349</v>
      </c>
      <c r="B75" s="34" t="s">
        <v>448</v>
      </c>
      <c r="C75" s="34" t="s">
        <v>144</v>
      </c>
      <c r="D75" s="34" t="s">
        <v>1065</v>
      </c>
      <c r="E75" s="61" t="s">
        <v>449</v>
      </c>
      <c r="F75" s="52">
        <v>93</v>
      </c>
      <c r="G75" s="14">
        <v>200000</v>
      </c>
      <c r="H75" s="14">
        <f>I75-G75</f>
        <v>49160</v>
      </c>
      <c r="I75" s="14">
        <v>249160</v>
      </c>
      <c r="J75" s="82">
        <v>60</v>
      </c>
      <c r="K75" s="82">
        <v>0</v>
      </c>
      <c r="L75" s="79">
        <v>0</v>
      </c>
      <c r="M75" s="82">
        <v>0</v>
      </c>
      <c r="N75" s="75">
        <f>+F75/100000</f>
        <v>0.00093</v>
      </c>
      <c r="O75" s="76">
        <f>SUM(J75:N75)</f>
        <v>60.00093</v>
      </c>
      <c r="P75" s="78">
        <v>140430</v>
      </c>
    </row>
    <row r="76" spans="1:16" ht="12.75">
      <c r="A76" s="21">
        <v>367</v>
      </c>
      <c r="B76" s="12" t="s">
        <v>893</v>
      </c>
      <c r="C76" s="51" t="s">
        <v>613</v>
      </c>
      <c r="D76" s="12" t="s">
        <v>1225</v>
      </c>
      <c r="E76" s="13" t="s">
        <v>1226</v>
      </c>
      <c r="F76" s="47">
        <v>11287</v>
      </c>
      <c r="G76" s="14">
        <v>150000</v>
      </c>
      <c r="H76" s="14">
        <v>67500</v>
      </c>
      <c r="I76" s="14">
        <v>217500</v>
      </c>
      <c r="J76" s="82">
        <v>1</v>
      </c>
      <c r="K76" s="82">
        <v>0</v>
      </c>
      <c r="L76" s="79">
        <v>15</v>
      </c>
      <c r="M76" s="82">
        <v>30</v>
      </c>
      <c r="N76" s="75">
        <v>0.11287</v>
      </c>
      <c r="O76" s="76">
        <v>46.11287</v>
      </c>
      <c r="P76" s="78">
        <v>140430</v>
      </c>
    </row>
    <row r="77" spans="1:16" ht="22.5">
      <c r="A77" s="21">
        <v>368</v>
      </c>
      <c r="B77" s="12" t="s">
        <v>698</v>
      </c>
      <c r="C77" s="12" t="s">
        <v>559</v>
      </c>
      <c r="D77" s="34" t="s">
        <v>1227</v>
      </c>
      <c r="E77" s="13" t="s">
        <v>1228</v>
      </c>
      <c r="F77" s="47">
        <v>10900</v>
      </c>
      <c r="G77" s="33">
        <v>250000</v>
      </c>
      <c r="H77" s="14">
        <v>112500</v>
      </c>
      <c r="I77" s="33">
        <v>362500</v>
      </c>
      <c r="J77" s="82">
        <v>1</v>
      </c>
      <c r="K77" s="79">
        <v>0</v>
      </c>
      <c r="L77" s="79">
        <v>15</v>
      </c>
      <c r="M77" s="79">
        <v>30</v>
      </c>
      <c r="N77" s="75">
        <v>0.109</v>
      </c>
      <c r="O77" s="76">
        <v>46.109</v>
      </c>
      <c r="P77" s="78">
        <v>140430</v>
      </c>
    </row>
    <row r="78" spans="1:16" ht="12.75">
      <c r="A78" s="21">
        <v>377</v>
      </c>
      <c r="B78" s="34" t="s">
        <v>1075</v>
      </c>
      <c r="C78" s="34" t="s">
        <v>577</v>
      </c>
      <c r="D78" s="34" t="s">
        <v>1076</v>
      </c>
      <c r="E78" s="13" t="s">
        <v>1077</v>
      </c>
      <c r="F78" s="52">
        <v>1525</v>
      </c>
      <c r="G78" s="14">
        <v>250000</v>
      </c>
      <c r="H78" s="14">
        <v>112500</v>
      </c>
      <c r="I78" s="14">
        <v>362500</v>
      </c>
      <c r="J78" s="82">
        <v>15</v>
      </c>
      <c r="K78" s="82">
        <v>0</v>
      </c>
      <c r="L78" s="79">
        <v>0</v>
      </c>
      <c r="M78" s="82">
        <v>30</v>
      </c>
      <c r="N78" s="75">
        <v>0.01525</v>
      </c>
      <c r="O78" s="76">
        <v>45.01525</v>
      </c>
      <c r="P78" s="78">
        <v>140430</v>
      </c>
    </row>
    <row r="79" spans="1:16" ht="22.5">
      <c r="A79" s="21">
        <v>383</v>
      </c>
      <c r="B79" s="34" t="s">
        <v>1123</v>
      </c>
      <c r="C79" s="34" t="s">
        <v>17</v>
      </c>
      <c r="D79" s="34" t="s">
        <v>1229</v>
      </c>
      <c r="E79" s="13" t="s">
        <v>1230</v>
      </c>
      <c r="F79" s="52">
        <v>2065</v>
      </c>
      <c r="G79" s="14">
        <v>30000</v>
      </c>
      <c r="H79" s="14">
        <v>13500</v>
      </c>
      <c r="I79" s="14">
        <v>43500</v>
      </c>
      <c r="J79" s="82">
        <v>30</v>
      </c>
      <c r="K79" s="82">
        <v>0</v>
      </c>
      <c r="L79" s="79">
        <v>0</v>
      </c>
      <c r="M79" s="109">
        <v>15</v>
      </c>
      <c r="N79" s="75">
        <v>0.004</v>
      </c>
      <c r="O79" s="76">
        <v>45.004</v>
      </c>
      <c r="P79" s="78">
        <v>140430</v>
      </c>
    </row>
    <row r="80" spans="1:16" ht="22.5">
      <c r="A80" s="21">
        <v>416</v>
      </c>
      <c r="B80" s="34" t="s">
        <v>1001</v>
      </c>
      <c r="C80" s="34" t="s">
        <v>565</v>
      </c>
      <c r="D80" s="34" t="s">
        <v>1086</v>
      </c>
      <c r="E80" s="13" t="s">
        <v>1087</v>
      </c>
      <c r="F80" s="52">
        <v>280</v>
      </c>
      <c r="G80" s="108">
        <v>138450</v>
      </c>
      <c r="H80" s="108">
        <v>46306</v>
      </c>
      <c r="I80" s="108">
        <v>184756</v>
      </c>
      <c r="J80" s="82">
        <v>15</v>
      </c>
      <c r="K80" s="82">
        <v>0</v>
      </c>
      <c r="L80" s="79">
        <v>15</v>
      </c>
      <c r="M80" s="82">
        <v>0</v>
      </c>
      <c r="N80" s="75">
        <v>0.0028</v>
      </c>
      <c r="O80" s="76">
        <v>30.0028</v>
      </c>
      <c r="P80" s="78">
        <v>140430</v>
      </c>
    </row>
    <row r="81" spans="1:16" ht="22.5">
      <c r="A81" s="21">
        <v>417</v>
      </c>
      <c r="B81" s="34" t="s">
        <v>1001</v>
      </c>
      <c r="C81" s="34" t="s">
        <v>565</v>
      </c>
      <c r="D81" s="34" t="s">
        <v>1088</v>
      </c>
      <c r="E81" s="13" t="s">
        <v>1089</v>
      </c>
      <c r="F81" s="52">
        <v>280</v>
      </c>
      <c r="G81" s="108">
        <v>36050</v>
      </c>
      <c r="H81" s="108">
        <v>33934</v>
      </c>
      <c r="I81" s="108">
        <v>69984</v>
      </c>
      <c r="J81" s="82">
        <v>15</v>
      </c>
      <c r="K81" s="82">
        <v>0</v>
      </c>
      <c r="L81" s="79">
        <v>15</v>
      </c>
      <c r="M81" s="82">
        <v>0</v>
      </c>
      <c r="N81" s="75">
        <v>0.0028</v>
      </c>
      <c r="O81" s="76">
        <v>30.002</v>
      </c>
      <c r="P81" s="78">
        <v>140430</v>
      </c>
    </row>
    <row r="82" spans="1:16" ht="22.5">
      <c r="A82" s="21">
        <v>432</v>
      </c>
      <c r="B82" s="12" t="s">
        <v>237</v>
      </c>
      <c r="C82" s="12" t="s">
        <v>562</v>
      </c>
      <c r="D82" s="12" t="s">
        <v>1093</v>
      </c>
      <c r="E82" s="13" t="s">
        <v>529</v>
      </c>
      <c r="F82" s="47">
        <v>38977</v>
      </c>
      <c r="G82" s="32">
        <v>1680000</v>
      </c>
      <c r="H82" s="14">
        <v>667600</v>
      </c>
      <c r="I82" s="33">
        <v>2347600</v>
      </c>
      <c r="J82" s="79">
        <v>15</v>
      </c>
      <c r="K82" s="79">
        <v>0</v>
      </c>
      <c r="L82" s="79">
        <v>0</v>
      </c>
      <c r="M82" s="79">
        <v>0</v>
      </c>
      <c r="N82" s="75">
        <v>0.38977</v>
      </c>
      <c r="O82" s="76">
        <v>15.38977</v>
      </c>
      <c r="P82" s="78">
        <v>140430</v>
      </c>
    </row>
    <row r="83" spans="2:10" ht="12.75">
      <c r="B83" s="119"/>
      <c r="C83" s="119"/>
      <c r="D83" s="120" t="s">
        <v>1236</v>
      </c>
      <c r="E83" s="121" t="s">
        <v>87</v>
      </c>
      <c r="F83" s="10"/>
      <c r="G83" s="20">
        <f>SUM(G4:G82)</f>
        <v>158641908</v>
      </c>
      <c r="H83" s="20">
        <f>SUM(H4:H82)</f>
        <v>55991714</v>
      </c>
      <c r="I83" s="20">
        <f>SUM(I4:I82)</f>
        <v>214633622</v>
      </c>
      <c r="J83" s="10"/>
    </row>
    <row r="84" spans="2:4" ht="12.75">
      <c r="B84" s="119"/>
      <c r="C84" s="119"/>
      <c r="D84" s="119"/>
    </row>
    <row r="85" spans="2:4" ht="33.75">
      <c r="B85" s="12" t="s">
        <v>1232</v>
      </c>
      <c r="C85" s="119"/>
      <c r="D85" s="119"/>
    </row>
    <row r="86" spans="2:6" ht="12.75">
      <c r="B86" s="12" t="s">
        <v>1231</v>
      </c>
      <c r="C86" s="119"/>
      <c r="D86" s="119"/>
      <c r="F86" s="133"/>
    </row>
    <row r="87" spans="1:16" ht="22.5">
      <c r="A87" s="21">
        <v>8</v>
      </c>
      <c r="B87" s="34" t="s">
        <v>975</v>
      </c>
      <c r="C87" s="34" t="s">
        <v>846</v>
      </c>
      <c r="D87" s="34" t="s">
        <v>1119</v>
      </c>
      <c r="E87" s="106" t="s">
        <v>1107</v>
      </c>
      <c r="F87" s="107">
        <v>105</v>
      </c>
      <c r="G87" s="108">
        <v>100000</v>
      </c>
      <c r="H87" s="108">
        <v>20000</v>
      </c>
      <c r="I87" s="108">
        <v>120000</v>
      </c>
      <c r="J87" s="82">
        <v>300</v>
      </c>
      <c r="K87" s="82">
        <v>0</v>
      </c>
      <c r="L87" s="79">
        <v>0</v>
      </c>
      <c r="M87" s="82">
        <v>0</v>
      </c>
      <c r="N87" s="75">
        <v>0.00105</v>
      </c>
      <c r="O87" s="76">
        <v>300.00105</v>
      </c>
      <c r="P87" s="78">
        <v>140430</v>
      </c>
    </row>
    <row r="88" spans="1:16" ht="22.5">
      <c r="A88" s="21">
        <v>9</v>
      </c>
      <c r="B88" s="34" t="s">
        <v>975</v>
      </c>
      <c r="C88" s="34" t="s">
        <v>846</v>
      </c>
      <c r="D88" s="34" t="s">
        <v>1120</v>
      </c>
      <c r="E88" s="106" t="s">
        <v>976</v>
      </c>
      <c r="F88" s="107">
        <v>105</v>
      </c>
      <c r="G88" s="108">
        <v>360000</v>
      </c>
      <c r="H88" s="108">
        <v>72000</v>
      </c>
      <c r="I88" s="108">
        <v>432000</v>
      </c>
      <c r="J88" s="82">
        <v>300</v>
      </c>
      <c r="K88" s="82">
        <v>0</v>
      </c>
      <c r="L88" s="79">
        <v>0</v>
      </c>
      <c r="M88" s="82">
        <v>0</v>
      </c>
      <c r="N88" s="75">
        <v>0.00105</v>
      </c>
      <c r="O88" s="76">
        <v>300.00105</v>
      </c>
      <c r="P88" s="78">
        <v>140430</v>
      </c>
    </row>
    <row r="89" spans="1:16" ht="45">
      <c r="A89" s="21">
        <v>19</v>
      </c>
      <c r="B89" s="12" t="s">
        <v>184</v>
      </c>
      <c r="C89" s="12" t="s">
        <v>613</v>
      </c>
      <c r="D89" s="12" t="s">
        <v>704</v>
      </c>
      <c r="E89" s="13" t="s">
        <v>705</v>
      </c>
      <c r="F89" s="55">
        <v>160</v>
      </c>
      <c r="G89" s="33">
        <v>898000</v>
      </c>
      <c r="H89" s="14">
        <v>404100</v>
      </c>
      <c r="I89" s="33">
        <v>1302100</v>
      </c>
      <c r="J89" s="79">
        <v>250</v>
      </c>
      <c r="K89" s="79">
        <v>0</v>
      </c>
      <c r="L89" s="79">
        <v>0</v>
      </c>
      <c r="M89" s="79">
        <v>15</v>
      </c>
      <c r="N89" s="75">
        <v>0.0016</v>
      </c>
      <c r="O89" s="76">
        <v>265.0016</v>
      </c>
      <c r="P89" s="78">
        <v>140430</v>
      </c>
    </row>
    <row r="90" spans="1:16" ht="33.75">
      <c r="A90" s="21">
        <v>60</v>
      </c>
      <c r="B90" s="34" t="s">
        <v>1142</v>
      </c>
      <c r="C90" s="34" t="s">
        <v>553</v>
      </c>
      <c r="D90" s="34" t="s">
        <v>1143</v>
      </c>
      <c r="E90" s="13" t="s">
        <v>1144</v>
      </c>
      <c r="F90" s="52">
        <v>80</v>
      </c>
      <c r="G90" s="14">
        <v>642000</v>
      </c>
      <c r="H90" s="30">
        <v>288900</v>
      </c>
      <c r="I90" s="14">
        <v>930900</v>
      </c>
      <c r="J90" s="82">
        <v>170</v>
      </c>
      <c r="K90" s="82">
        <v>0</v>
      </c>
      <c r="L90" s="79">
        <v>0</v>
      </c>
      <c r="M90" s="82">
        <v>0</v>
      </c>
      <c r="N90" s="75">
        <v>0.0008</v>
      </c>
      <c r="O90" s="81">
        <v>170.0008</v>
      </c>
      <c r="P90" s="78">
        <v>140430</v>
      </c>
    </row>
    <row r="91" spans="1:16" ht="56.25">
      <c r="A91" s="21">
        <v>61</v>
      </c>
      <c r="B91" s="34" t="s">
        <v>1145</v>
      </c>
      <c r="C91" s="34" t="s">
        <v>846</v>
      </c>
      <c r="D91" s="34" t="s">
        <v>1146</v>
      </c>
      <c r="E91" s="61" t="s">
        <v>1147</v>
      </c>
      <c r="F91" s="91">
        <v>60</v>
      </c>
      <c r="G91" s="92">
        <v>200000</v>
      </c>
      <c r="H91" s="14">
        <v>169750</v>
      </c>
      <c r="I91" s="92">
        <v>369750</v>
      </c>
      <c r="J91" s="93">
        <v>170</v>
      </c>
      <c r="K91" s="93">
        <v>0</v>
      </c>
      <c r="L91" s="82">
        <v>0</v>
      </c>
      <c r="M91" s="93">
        <v>0</v>
      </c>
      <c r="N91" s="75">
        <v>0.0006</v>
      </c>
      <c r="O91" s="76">
        <v>170.0006</v>
      </c>
      <c r="P91" s="78">
        <v>140430</v>
      </c>
    </row>
    <row r="92" spans="1:16" ht="33.75">
      <c r="A92" s="21">
        <v>145</v>
      </c>
      <c r="B92" s="34" t="s">
        <v>1001</v>
      </c>
      <c r="C92" s="34" t="s">
        <v>565</v>
      </c>
      <c r="D92" s="34" t="s">
        <v>1002</v>
      </c>
      <c r="E92" s="13" t="s">
        <v>1003</v>
      </c>
      <c r="F92" s="52">
        <v>280</v>
      </c>
      <c r="G92" s="108">
        <v>215500</v>
      </c>
      <c r="H92" s="108">
        <v>39990</v>
      </c>
      <c r="I92" s="108">
        <v>255490</v>
      </c>
      <c r="J92" s="82">
        <v>100</v>
      </c>
      <c r="K92" s="82">
        <v>0</v>
      </c>
      <c r="L92" s="79">
        <v>15</v>
      </c>
      <c r="M92" s="82">
        <v>0</v>
      </c>
      <c r="N92" s="75">
        <v>0.0028</v>
      </c>
      <c r="O92" s="76">
        <v>115.0028</v>
      </c>
      <c r="P92" s="78">
        <v>140430</v>
      </c>
    </row>
    <row r="93" spans="1:16" ht="33.75">
      <c r="A93" s="21">
        <v>229</v>
      </c>
      <c r="B93" s="34" t="s">
        <v>1195</v>
      </c>
      <c r="C93" s="34" t="s">
        <v>935</v>
      </c>
      <c r="D93" s="34" t="s">
        <v>1196</v>
      </c>
      <c r="E93" s="13" t="s">
        <v>1197</v>
      </c>
      <c r="F93" s="52">
        <v>300</v>
      </c>
      <c r="G93" s="14">
        <v>759000</v>
      </c>
      <c r="H93" s="14">
        <v>341550</v>
      </c>
      <c r="I93" s="14">
        <v>1100550</v>
      </c>
      <c r="J93" s="82">
        <v>1</v>
      </c>
      <c r="K93" s="82">
        <v>0</v>
      </c>
      <c r="L93" s="79">
        <v>0</v>
      </c>
      <c r="M93" s="82">
        <v>80</v>
      </c>
      <c r="N93" s="75">
        <v>0.003</v>
      </c>
      <c r="O93" s="76">
        <v>81.003</v>
      </c>
      <c r="P93" s="78">
        <v>140430</v>
      </c>
    </row>
    <row r="94" spans="1:16" ht="22.5">
      <c r="A94" s="21">
        <v>288</v>
      </c>
      <c r="B94" s="12" t="s">
        <v>873</v>
      </c>
      <c r="C94" s="12" t="s">
        <v>846</v>
      </c>
      <c r="D94" s="12" t="s">
        <v>1206</v>
      </c>
      <c r="E94" s="13" t="s">
        <v>1207</v>
      </c>
      <c r="F94" s="47">
        <v>400</v>
      </c>
      <c r="G94" s="32">
        <v>250000</v>
      </c>
      <c r="H94" s="14">
        <v>112500</v>
      </c>
      <c r="I94" s="33">
        <v>362500</v>
      </c>
      <c r="J94" s="79">
        <v>75</v>
      </c>
      <c r="K94" s="79">
        <v>0</v>
      </c>
      <c r="L94" s="79">
        <v>0</v>
      </c>
      <c r="M94" s="79">
        <v>0</v>
      </c>
      <c r="N94" s="75">
        <v>0.004</v>
      </c>
      <c r="O94" s="76">
        <v>75.004</v>
      </c>
      <c r="P94" s="78">
        <v>140430</v>
      </c>
    </row>
    <row r="95" spans="1:16" ht="22.5">
      <c r="A95" s="21">
        <v>296</v>
      </c>
      <c r="B95" s="34" t="s">
        <v>975</v>
      </c>
      <c r="C95" s="34" t="s">
        <v>846</v>
      </c>
      <c r="D95" s="34" t="s">
        <v>1054</v>
      </c>
      <c r="E95" s="106" t="s">
        <v>1055</v>
      </c>
      <c r="F95" s="107">
        <v>105</v>
      </c>
      <c r="G95" s="108">
        <v>300000</v>
      </c>
      <c r="H95" s="108">
        <v>60000</v>
      </c>
      <c r="I95" s="108">
        <v>360000</v>
      </c>
      <c r="J95" s="82">
        <v>75</v>
      </c>
      <c r="K95" s="82">
        <v>0</v>
      </c>
      <c r="L95" s="79">
        <v>0</v>
      </c>
      <c r="M95" s="82">
        <v>0</v>
      </c>
      <c r="N95" s="75">
        <v>0.00105</v>
      </c>
      <c r="O95" s="76">
        <v>75.00105</v>
      </c>
      <c r="P95" s="78">
        <v>140430</v>
      </c>
    </row>
    <row r="96" spans="1:16" ht="12.75">
      <c r="A96" s="21">
        <v>349</v>
      </c>
      <c r="B96" s="34" t="s">
        <v>448</v>
      </c>
      <c r="C96" s="34" t="s">
        <v>144</v>
      </c>
      <c r="D96" s="34" t="s">
        <v>1065</v>
      </c>
      <c r="E96" s="61" t="s">
        <v>449</v>
      </c>
      <c r="F96" s="52">
        <v>93</v>
      </c>
      <c r="G96" s="14">
        <v>200000</v>
      </c>
      <c r="H96" s="14">
        <v>49160</v>
      </c>
      <c r="I96" s="14">
        <v>249160</v>
      </c>
      <c r="J96" s="82">
        <v>60</v>
      </c>
      <c r="K96" s="82">
        <v>0</v>
      </c>
      <c r="L96" s="79">
        <v>0</v>
      </c>
      <c r="M96" s="82">
        <v>0</v>
      </c>
      <c r="N96" s="75">
        <v>0.00093</v>
      </c>
      <c r="O96" s="76">
        <v>60.00093</v>
      </c>
      <c r="P96" s="78">
        <v>140430</v>
      </c>
    </row>
    <row r="97" spans="1:16" ht="22.5">
      <c r="A97" s="21">
        <v>416</v>
      </c>
      <c r="B97" s="34" t="s">
        <v>1001</v>
      </c>
      <c r="C97" s="34" t="s">
        <v>565</v>
      </c>
      <c r="D97" s="34" t="s">
        <v>1086</v>
      </c>
      <c r="E97" s="13" t="s">
        <v>1087</v>
      </c>
      <c r="F97" s="52">
        <v>280</v>
      </c>
      <c r="G97" s="108">
        <v>138450</v>
      </c>
      <c r="H97" s="108">
        <v>46306</v>
      </c>
      <c r="I97" s="108">
        <v>184756</v>
      </c>
      <c r="J97" s="82">
        <v>15</v>
      </c>
      <c r="K97" s="82">
        <v>0</v>
      </c>
      <c r="L97" s="79">
        <v>15</v>
      </c>
      <c r="M97" s="82">
        <v>0</v>
      </c>
      <c r="N97" s="75">
        <v>0.0028</v>
      </c>
      <c r="O97" s="76">
        <v>30.0028</v>
      </c>
      <c r="P97" s="78">
        <v>140430</v>
      </c>
    </row>
    <row r="98" spans="1:16" ht="22.5">
      <c r="A98" s="21">
        <v>417</v>
      </c>
      <c r="B98" s="34" t="s">
        <v>1001</v>
      </c>
      <c r="C98" s="34" t="s">
        <v>565</v>
      </c>
      <c r="D98" s="34" t="s">
        <v>1088</v>
      </c>
      <c r="E98" s="13" t="s">
        <v>1089</v>
      </c>
      <c r="F98" s="52">
        <v>280</v>
      </c>
      <c r="G98" s="108">
        <v>36050</v>
      </c>
      <c r="H98" s="108">
        <v>33934</v>
      </c>
      <c r="I98" s="108">
        <v>69984</v>
      </c>
      <c r="J98" s="82">
        <v>15</v>
      </c>
      <c r="K98" s="82">
        <v>0</v>
      </c>
      <c r="L98" s="79">
        <v>15</v>
      </c>
      <c r="M98" s="82">
        <v>0</v>
      </c>
      <c r="N98" s="75">
        <v>0.0028</v>
      </c>
      <c r="O98" s="76">
        <v>30.002</v>
      </c>
      <c r="P98" s="78">
        <v>140430</v>
      </c>
    </row>
    <row r="99" spans="1:16" ht="12.75">
      <c r="A99" s="21"/>
      <c r="B99" s="34"/>
      <c r="C99" s="34"/>
      <c r="D99" s="120" t="s">
        <v>1238</v>
      </c>
      <c r="E99" s="120" t="s">
        <v>87</v>
      </c>
      <c r="F99" s="120"/>
      <c r="G99" s="20">
        <f>SUM(G87:G98)</f>
        <v>4099000</v>
      </c>
      <c r="H99" s="20">
        <f>SUM(H87:H98)</f>
        <v>1638190</v>
      </c>
      <c r="I99" s="20">
        <f>SUM(I87:I98)</f>
        <v>5737190</v>
      </c>
      <c r="J99" s="82"/>
      <c r="K99" s="82"/>
      <c r="L99" s="79"/>
      <c r="M99" s="82"/>
      <c r="N99" s="75"/>
      <c r="O99" s="76"/>
      <c r="P99" s="78"/>
    </row>
    <row r="100" spans="2:4" ht="12.75">
      <c r="B100" s="34" t="s">
        <v>1234</v>
      </c>
      <c r="C100" s="119"/>
      <c r="D100" s="119"/>
    </row>
    <row r="101" spans="1:16" ht="33.75">
      <c r="A101" s="21">
        <v>18</v>
      </c>
      <c r="B101" s="34" t="s">
        <v>1123</v>
      </c>
      <c r="C101" s="34" t="s">
        <v>17</v>
      </c>
      <c r="D101" s="34" t="s">
        <v>1124</v>
      </c>
      <c r="E101" s="13" t="s">
        <v>1125</v>
      </c>
      <c r="F101" s="52">
        <v>2065</v>
      </c>
      <c r="G101" s="14">
        <v>700000</v>
      </c>
      <c r="H101" s="14">
        <v>315000</v>
      </c>
      <c r="I101" s="14">
        <v>1015000</v>
      </c>
      <c r="J101" s="82">
        <v>250</v>
      </c>
      <c r="K101" s="82">
        <v>0</v>
      </c>
      <c r="L101" s="79">
        <v>0</v>
      </c>
      <c r="M101" s="109">
        <v>15</v>
      </c>
      <c r="N101" s="75">
        <v>0.004</v>
      </c>
      <c r="O101" s="76">
        <v>265.004</v>
      </c>
      <c r="P101" s="78">
        <v>140430</v>
      </c>
    </row>
    <row r="102" spans="1:16" ht="22.5">
      <c r="A102" s="21">
        <v>56</v>
      </c>
      <c r="B102" s="34" t="s">
        <v>242</v>
      </c>
      <c r="C102" s="53" t="s">
        <v>577</v>
      </c>
      <c r="D102" s="34" t="s">
        <v>1135</v>
      </c>
      <c r="E102" s="35" t="s">
        <v>1136</v>
      </c>
      <c r="F102" s="54">
        <v>1347</v>
      </c>
      <c r="G102" s="36">
        <v>235000</v>
      </c>
      <c r="H102" s="14">
        <v>105750</v>
      </c>
      <c r="I102" s="36">
        <v>340750</v>
      </c>
      <c r="J102" s="83">
        <v>175</v>
      </c>
      <c r="K102" s="83">
        <v>0</v>
      </c>
      <c r="L102" s="83">
        <v>0</v>
      </c>
      <c r="M102" s="83">
        <v>0</v>
      </c>
      <c r="N102" s="75">
        <v>0.01347</v>
      </c>
      <c r="O102" s="76">
        <v>175.01347</v>
      </c>
      <c r="P102" s="78">
        <v>140430</v>
      </c>
    </row>
    <row r="103" spans="1:16" ht="22.5">
      <c r="A103" s="21">
        <v>101</v>
      </c>
      <c r="B103" s="34" t="s">
        <v>1166</v>
      </c>
      <c r="C103" s="34" t="s">
        <v>935</v>
      </c>
      <c r="D103" s="34" t="s">
        <v>575</v>
      </c>
      <c r="E103" s="35" t="s">
        <v>776</v>
      </c>
      <c r="F103" s="59">
        <v>770</v>
      </c>
      <c r="G103" s="38">
        <v>600000</v>
      </c>
      <c r="H103" s="14">
        <v>270000</v>
      </c>
      <c r="I103" s="38">
        <v>870000</v>
      </c>
      <c r="J103" s="82">
        <v>50</v>
      </c>
      <c r="K103" s="82">
        <v>0</v>
      </c>
      <c r="L103" s="82">
        <v>0</v>
      </c>
      <c r="M103" s="82">
        <v>80</v>
      </c>
      <c r="N103" s="75">
        <v>0.0077</v>
      </c>
      <c r="O103" s="76">
        <v>130.0077</v>
      </c>
      <c r="P103" s="78">
        <v>140430</v>
      </c>
    </row>
    <row r="104" spans="1:16" ht="45">
      <c r="A104" s="21">
        <v>189</v>
      </c>
      <c r="B104" s="34" t="s">
        <v>107</v>
      </c>
      <c r="C104" s="34" t="s">
        <v>620</v>
      </c>
      <c r="D104" s="34" t="s">
        <v>1184</v>
      </c>
      <c r="E104" s="37" t="s">
        <v>1185</v>
      </c>
      <c r="F104" s="52">
        <v>935</v>
      </c>
      <c r="G104" s="14">
        <v>290000</v>
      </c>
      <c r="H104" s="14">
        <v>130500</v>
      </c>
      <c r="I104" s="33">
        <v>420500</v>
      </c>
      <c r="J104" s="82">
        <v>100</v>
      </c>
      <c r="K104" s="82">
        <v>0</v>
      </c>
      <c r="L104" s="82">
        <v>0</v>
      </c>
      <c r="M104" s="82">
        <v>0</v>
      </c>
      <c r="N104" s="75">
        <v>0.00935</v>
      </c>
      <c r="O104" s="76">
        <v>100.00935</v>
      </c>
      <c r="P104" s="78">
        <v>140430</v>
      </c>
    </row>
    <row r="105" spans="1:16" ht="22.5">
      <c r="A105" s="21">
        <v>284</v>
      </c>
      <c r="B105" s="34" t="s">
        <v>107</v>
      </c>
      <c r="C105" s="34" t="s">
        <v>620</v>
      </c>
      <c r="D105" s="34" t="s">
        <v>1205</v>
      </c>
      <c r="E105" s="37" t="s">
        <v>393</v>
      </c>
      <c r="F105" s="52">
        <v>935</v>
      </c>
      <c r="G105" s="14">
        <v>600000</v>
      </c>
      <c r="H105" s="14">
        <v>270000</v>
      </c>
      <c r="I105" s="33">
        <v>870000</v>
      </c>
      <c r="J105" s="82">
        <v>75</v>
      </c>
      <c r="K105" s="82">
        <v>0</v>
      </c>
      <c r="L105" s="82">
        <v>0</v>
      </c>
      <c r="M105" s="82">
        <v>0</v>
      </c>
      <c r="N105" s="75">
        <v>0.00935</v>
      </c>
      <c r="O105" s="76">
        <v>75.00935</v>
      </c>
      <c r="P105" s="78">
        <v>140430</v>
      </c>
    </row>
    <row r="106" spans="1:16" ht="22.5">
      <c r="A106" s="21">
        <v>339</v>
      </c>
      <c r="B106" s="12" t="s">
        <v>70</v>
      </c>
      <c r="C106" s="12" t="s">
        <v>553</v>
      </c>
      <c r="D106" s="12" t="s">
        <v>4</v>
      </c>
      <c r="E106" s="48" t="s">
        <v>439</v>
      </c>
      <c r="F106" s="55">
        <v>3087</v>
      </c>
      <c r="G106" s="33">
        <v>630000</v>
      </c>
      <c r="H106" s="14">
        <v>283500</v>
      </c>
      <c r="I106" s="33">
        <v>913500</v>
      </c>
      <c r="J106" s="79">
        <v>60</v>
      </c>
      <c r="K106" s="79">
        <v>0</v>
      </c>
      <c r="L106" s="79">
        <v>0</v>
      </c>
      <c r="M106" s="79">
        <v>0</v>
      </c>
      <c r="N106" s="75">
        <v>0.03087</v>
      </c>
      <c r="O106" s="76">
        <v>60.03087</v>
      </c>
      <c r="P106" s="78">
        <v>140430</v>
      </c>
    </row>
    <row r="107" spans="1:16" ht="22.5">
      <c r="A107" s="21">
        <v>343</v>
      </c>
      <c r="B107" s="34" t="s">
        <v>242</v>
      </c>
      <c r="C107" s="53" t="s">
        <v>577</v>
      </c>
      <c r="D107" s="34" t="s">
        <v>1221</v>
      </c>
      <c r="E107" s="35" t="s">
        <v>1222</v>
      </c>
      <c r="F107" s="54">
        <v>1347</v>
      </c>
      <c r="G107" s="36">
        <v>150000</v>
      </c>
      <c r="H107" s="14">
        <v>67500</v>
      </c>
      <c r="I107" s="36">
        <v>217500</v>
      </c>
      <c r="J107" s="83">
        <v>60</v>
      </c>
      <c r="K107" s="83">
        <v>0</v>
      </c>
      <c r="L107" s="83">
        <v>0</v>
      </c>
      <c r="M107" s="83">
        <v>0</v>
      </c>
      <c r="N107" s="75">
        <v>0.01347</v>
      </c>
      <c r="O107" s="76">
        <v>60.01347</v>
      </c>
      <c r="P107" s="78">
        <v>140430</v>
      </c>
    </row>
    <row r="108" spans="1:16" ht="33.75">
      <c r="A108" s="21">
        <v>345</v>
      </c>
      <c r="B108" s="34" t="s">
        <v>1223</v>
      </c>
      <c r="C108" s="53" t="s">
        <v>847</v>
      </c>
      <c r="D108" s="34" t="s">
        <v>1224</v>
      </c>
      <c r="E108" s="16" t="s">
        <v>450</v>
      </c>
      <c r="F108" s="54">
        <v>1000</v>
      </c>
      <c r="G108" s="36">
        <v>68750</v>
      </c>
      <c r="H108" s="30">
        <v>30938</v>
      </c>
      <c r="I108" s="36">
        <v>99688</v>
      </c>
      <c r="J108" s="118">
        <v>15</v>
      </c>
      <c r="K108" s="83">
        <v>0</v>
      </c>
      <c r="L108" s="83">
        <v>15</v>
      </c>
      <c r="M108" s="83">
        <v>30</v>
      </c>
      <c r="N108" s="75">
        <v>0.01</v>
      </c>
      <c r="O108" s="81">
        <v>60.01</v>
      </c>
      <c r="P108" s="78">
        <v>140430</v>
      </c>
    </row>
    <row r="109" spans="1:16" ht="12.75">
      <c r="A109" s="21">
        <v>377</v>
      </c>
      <c r="B109" s="34" t="s">
        <v>1075</v>
      </c>
      <c r="C109" s="34" t="s">
        <v>577</v>
      </c>
      <c r="D109" s="34" t="s">
        <v>1076</v>
      </c>
      <c r="E109" s="13" t="s">
        <v>1077</v>
      </c>
      <c r="F109" s="52">
        <v>1525</v>
      </c>
      <c r="G109" s="14">
        <v>250000</v>
      </c>
      <c r="H109" s="14">
        <v>112500</v>
      </c>
      <c r="I109" s="14">
        <v>362500</v>
      </c>
      <c r="J109" s="82">
        <v>15</v>
      </c>
      <c r="K109" s="82">
        <v>0</v>
      </c>
      <c r="L109" s="79">
        <v>0</v>
      </c>
      <c r="M109" s="82">
        <v>30</v>
      </c>
      <c r="N109" s="75">
        <v>0.01525</v>
      </c>
      <c r="O109" s="76">
        <v>45.01525</v>
      </c>
      <c r="P109" s="78">
        <v>140430</v>
      </c>
    </row>
    <row r="110" spans="1:16" ht="22.5">
      <c r="A110" s="21">
        <v>383</v>
      </c>
      <c r="B110" s="34" t="s">
        <v>1123</v>
      </c>
      <c r="C110" s="34" t="s">
        <v>17</v>
      </c>
      <c r="D110" s="34" t="s">
        <v>1229</v>
      </c>
      <c r="E110" s="13" t="s">
        <v>1230</v>
      </c>
      <c r="F110" s="52">
        <v>2065</v>
      </c>
      <c r="G110" s="14">
        <v>30000</v>
      </c>
      <c r="H110" s="14">
        <v>13500</v>
      </c>
      <c r="I110" s="14">
        <v>43500</v>
      </c>
      <c r="J110" s="82">
        <v>30</v>
      </c>
      <c r="K110" s="82">
        <v>0</v>
      </c>
      <c r="L110" s="79">
        <v>0</v>
      </c>
      <c r="M110" s="109">
        <v>15</v>
      </c>
      <c r="N110" s="75">
        <v>0.004</v>
      </c>
      <c r="O110" s="76">
        <v>45.004</v>
      </c>
      <c r="P110" s="78">
        <v>140430</v>
      </c>
    </row>
    <row r="111" spans="1:16" ht="12.75">
      <c r="A111" s="21"/>
      <c r="B111" s="34"/>
      <c r="C111" s="34"/>
      <c r="D111" s="122" t="s">
        <v>1239</v>
      </c>
      <c r="E111" s="121" t="s">
        <v>87</v>
      </c>
      <c r="F111" s="123"/>
      <c r="G111" s="124">
        <f>SUM(G101:G110)</f>
        <v>3553750</v>
      </c>
      <c r="H111" s="124">
        <f>SUM(H101:H110)</f>
        <v>1599188</v>
      </c>
      <c r="I111" s="124">
        <f>SUM(I101:I110)</f>
        <v>5152938</v>
      </c>
      <c r="J111" s="82"/>
      <c r="K111" s="82"/>
      <c r="L111" s="79"/>
      <c r="M111" s="109"/>
      <c r="N111" s="75"/>
      <c r="O111" s="76"/>
      <c r="P111" s="78"/>
    </row>
    <row r="112" ht="22.5">
      <c r="B112" s="34" t="s">
        <v>1235</v>
      </c>
    </row>
    <row r="113" spans="1:16" ht="22.5">
      <c r="A113" s="21">
        <v>83</v>
      </c>
      <c r="B113" s="34" t="s">
        <v>1159</v>
      </c>
      <c r="C113" s="53" t="s">
        <v>565</v>
      </c>
      <c r="D113" s="34" t="s">
        <v>1160</v>
      </c>
      <c r="E113" s="114" t="s">
        <v>1161</v>
      </c>
      <c r="F113" s="115">
        <v>3347</v>
      </c>
      <c r="G113" s="116">
        <v>109000</v>
      </c>
      <c r="H113" s="15">
        <v>49050</v>
      </c>
      <c r="I113" s="116">
        <v>158050</v>
      </c>
      <c r="J113" s="113">
        <v>100</v>
      </c>
      <c r="K113" s="113">
        <v>0</v>
      </c>
      <c r="L113" s="113">
        <v>15</v>
      </c>
      <c r="M113" s="113">
        <v>30</v>
      </c>
      <c r="N113" s="113">
        <v>0.033</v>
      </c>
      <c r="O113" s="95">
        <v>145.033</v>
      </c>
      <c r="P113" s="78">
        <v>140430</v>
      </c>
    </row>
    <row r="114" spans="1:16" ht="22.5">
      <c r="A114" s="21">
        <v>142</v>
      </c>
      <c r="B114" s="34" t="s">
        <v>547</v>
      </c>
      <c r="C114" s="34" t="s">
        <v>565</v>
      </c>
      <c r="D114" s="34" t="s">
        <v>1173</v>
      </c>
      <c r="E114" s="13" t="s">
        <v>1174</v>
      </c>
      <c r="F114" s="52">
        <v>8130</v>
      </c>
      <c r="G114" s="14">
        <v>850000</v>
      </c>
      <c r="H114" s="30">
        <v>382500</v>
      </c>
      <c r="I114" s="14">
        <v>1232500</v>
      </c>
      <c r="J114" s="82">
        <v>15</v>
      </c>
      <c r="K114" s="82">
        <v>0</v>
      </c>
      <c r="L114" s="82">
        <v>20</v>
      </c>
      <c r="M114" s="82">
        <v>80</v>
      </c>
      <c r="N114" s="75">
        <v>0.0813</v>
      </c>
      <c r="O114" s="76">
        <v>115.0813</v>
      </c>
      <c r="P114" s="78">
        <v>140430</v>
      </c>
    </row>
    <row r="115" spans="1:16" ht="33.75">
      <c r="A115" s="21">
        <v>173</v>
      </c>
      <c r="B115" s="34" t="s">
        <v>1159</v>
      </c>
      <c r="C115" s="53" t="s">
        <v>565</v>
      </c>
      <c r="D115" s="34" t="s">
        <v>1178</v>
      </c>
      <c r="E115" s="114" t="s">
        <v>1179</v>
      </c>
      <c r="F115" s="115">
        <v>3347</v>
      </c>
      <c r="G115" s="116">
        <v>333300</v>
      </c>
      <c r="H115" s="15">
        <v>149985</v>
      </c>
      <c r="I115" s="116">
        <v>483285</v>
      </c>
      <c r="J115" s="113">
        <v>60</v>
      </c>
      <c r="K115" s="113">
        <v>0</v>
      </c>
      <c r="L115" s="113">
        <v>15</v>
      </c>
      <c r="M115" s="113">
        <v>30</v>
      </c>
      <c r="N115" s="113">
        <v>0.033</v>
      </c>
      <c r="O115" s="95">
        <v>105.033</v>
      </c>
      <c r="P115" s="78">
        <v>140430</v>
      </c>
    </row>
    <row r="116" spans="1:16" ht="33.75">
      <c r="A116" s="21">
        <v>179</v>
      </c>
      <c r="B116" s="34" t="s">
        <v>547</v>
      </c>
      <c r="C116" s="34" t="s">
        <v>565</v>
      </c>
      <c r="D116" s="34" t="s">
        <v>1180</v>
      </c>
      <c r="E116" s="13" t="s">
        <v>1181</v>
      </c>
      <c r="F116" s="52">
        <v>8130</v>
      </c>
      <c r="G116" s="14">
        <v>1525000</v>
      </c>
      <c r="H116" s="30">
        <v>618000</v>
      </c>
      <c r="I116" s="14">
        <v>2143000</v>
      </c>
      <c r="J116" s="82">
        <v>1</v>
      </c>
      <c r="K116" s="82">
        <v>0</v>
      </c>
      <c r="L116" s="82">
        <v>20</v>
      </c>
      <c r="M116" s="82">
        <v>80</v>
      </c>
      <c r="N116" s="75">
        <v>0.0813</v>
      </c>
      <c r="O116" s="76">
        <v>101.0813</v>
      </c>
      <c r="P116" s="78">
        <v>140430</v>
      </c>
    </row>
    <row r="117" spans="1:16" ht="22.5">
      <c r="A117" s="21">
        <v>277</v>
      </c>
      <c r="B117" s="34" t="s">
        <v>1037</v>
      </c>
      <c r="C117" s="34" t="s">
        <v>17</v>
      </c>
      <c r="D117" s="34" t="s">
        <v>1038</v>
      </c>
      <c r="E117" s="13" t="s">
        <v>1039</v>
      </c>
      <c r="F117" s="52">
        <v>8180</v>
      </c>
      <c r="G117" s="14">
        <v>753170</v>
      </c>
      <c r="H117" s="14">
        <v>338927</v>
      </c>
      <c r="I117" s="14">
        <v>1092097</v>
      </c>
      <c r="J117" s="82">
        <v>60</v>
      </c>
      <c r="K117" s="82">
        <v>0</v>
      </c>
      <c r="L117" s="79">
        <v>0</v>
      </c>
      <c r="M117" s="82">
        <v>15</v>
      </c>
      <c r="N117" s="75">
        <v>0.0818</v>
      </c>
      <c r="O117" s="76">
        <v>75.0818</v>
      </c>
      <c r="P117" s="78">
        <v>140430</v>
      </c>
    </row>
    <row r="118" spans="1:16" ht="33.75">
      <c r="A118" s="21">
        <v>278</v>
      </c>
      <c r="B118" s="34" t="s">
        <v>1202</v>
      </c>
      <c r="C118" s="53" t="s">
        <v>846</v>
      </c>
      <c r="D118" s="34" t="s">
        <v>1203</v>
      </c>
      <c r="E118" s="35" t="s">
        <v>1204</v>
      </c>
      <c r="F118" s="54">
        <v>3600</v>
      </c>
      <c r="G118" s="36">
        <v>1440338</v>
      </c>
      <c r="H118" s="14">
        <v>572908</v>
      </c>
      <c r="I118" s="36">
        <v>2013246</v>
      </c>
      <c r="J118" s="83">
        <v>75</v>
      </c>
      <c r="K118" s="83">
        <v>0</v>
      </c>
      <c r="L118" s="83">
        <v>0</v>
      </c>
      <c r="M118" s="83">
        <v>0</v>
      </c>
      <c r="N118" s="75">
        <v>0.036</v>
      </c>
      <c r="O118" s="76">
        <v>75.036</v>
      </c>
      <c r="P118" s="78">
        <v>140430</v>
      </c>
    </row>
    <row r="119" spans="1:16" ht="12.75">
      <c r="A119" s="21">
        <v>309</v>
      </c>
      <c r="B119" s="34" t="s">
        <v>1037</v>
      </c>
      <c r="C119" s="34" t="s">
        <v>17</v>
      </c>
      <c r="D119" s="34" t="s">
        <v>1058</v>
      </c>
      <c r="E119" s="13" t="s">
        <v>1059</v>
      </c>
      <c r="F119" s="52">
        <v>8180</v>
      </c>
      <c r="G119" s="14">
        <v>2904000</v>
      </c>
      <c r="H119" s="14">
        <v>905650</v>
      </c>
      <c r="I119" s="14">
        <v>3809650</v>
      </c>
      <c r="J119" s="82">
        <v>50</v>
      </c>
      <c r="K119" s="82">
        <v>0</v>
      </c>
      <c r="L119" s="79">
        <v>0</v>
      </c>
      <c r="M119" s="82">
        <v>15</v>
      </c>
      <c r="N119" s="75">
        <v>0.0818</v>
      </c>
      <c r="O119" s="76">
        <v>65.0818</v>
      </c>
      <c r="P119" s="78">
        <v>140430</v>
      </c>
    </row>
    <row r="120" spans="1:16" ht="12.75">
      <c r="A120" s="21">
        <v>334</v>
      </c>
      <c r="B120" s="34" t="s">
        <v>1214</v>
      </c>
      <c r="C120" s="34" t="s">
        <v>620</v>
      </c>
      <c r="D120" s="34" t="s">
        <v>1215</v>
      </c>
      <c r="E120" s="13" t="s">
        <v>1216</v>
      </c>
      <c r="F120" s="52">
        <v>4774</v>
      </c>
      <c r="G120" s="14">
        <v>1430000</v>
      </c>
      <c r="H120" s="14">
        <v>587600</v>
      </c>
      <c r="I120" s="14">
        <v>2017600</v>
      </c>
      <c r="J120" s="82">
        <v>60</v>
      </c>
      <c r="K120" s="82">
        <v>0</v>
      </c>
      <c r="L120" s="79">
        <v>0</v>
      </c>
      <c r="M120" s="82">
        <v>0</v>
      </c>
      <c r="N120" s="75">
        <v>0.04774</v>
      </c>
      <c r="O120" s="76">
        <v>60.04774</v>
      </c>
      <c r="P120" s="78">
        <v>140430</v>
      </c>
    </row>
    <row r="121" spans="1:16" ht="22.5">
      <c r="A121" s="21">
        <v>336</v>
      </c>
      <c r="B121" s="12" t="s">
        <v>1040</v>
      </c>
      <c r="C121" s="34" t="s">
        <v>577</v>
      </c>
      <c r="D121" s="12" t="s">
        <v>1217</v>
      </c>
      <c r="E121" s="13" t="s">
        <v>1044</v>
      </c>
      <c r="F121" s="47">
        <v>4250</v>
      </c>
      <c r="G121" s="14">
        <v>565000</v>
      </c>
      <c r="H121" s="14">
        <v>254250</v>
      </c>
      <c r="I121" s="14">
        <v>819250</v>
      </c>
      <c r="J121" s="78">
        <v>15</v>
      </c>
      <c r="K121" s="78">
        <v>0</v>
      </c>
      <c r="L121" s="78">
        <v>15</v>
      </c>
      <c r="M121" s="78">
        <v>30</v>
      </c>
      <c r="N121" s="89">
        <v>0.044</v>
      </c>
      <c r="O121" s="76">
        <v>60.044</v>
      </c>
      <c r="P121" s="78">
        <v>140430</v>
      </c>
    </row>
    <row r="122" spans="1:16" ht="22.5">
      <c r="A122" s="21">
        <v>337</v>
      </c>
      <c r="B122" s="12" t="s">
        <v>1040</v>
      </c>
      <c r="C122" s="34" t="s">
        <v>577</v>
      </c>
      <c r="D122" s="12" t="s">
        <v>1218</v>
      </c>
      <c r="E122" s="13" t="s">
        <v>1042</v>
      </c>
      <c r="F122" s="47">
        <v>4250</v>
      </c>
      <c r="G122" s="14">
        <v>1065000</v>
      </c>
      <c r="H122" s="14">
        <v>470800</v>
      </c>
      <c r="I122" s="14">
        <v>1535800</v>
      </c>
      <c r="J122" s="78">
        <v>15</v>
      </c>
      <c r="K122" s="78">
        <v>0</v>
      </c>
      <c r="L122" s="78">
        <v>15</v>
      </c>
      <c r="M122" s="78">
        <v>30</v>
      </c>
      <c r="N122" s="89">
        <v>0.044</v>
      </c>
      <c r="O122" s="76">
        <v>60.044</v>
      </c>
      <c r="P122" s="78">
        <v>140430</v>
      </c>
    </row>
    <row r="123" spans="1:16" ht="22.5">
      <c r="A123" s="21">
        <v>338</v>
      </c>
      <c r="B123" s="34" t="s">
        <v>1202</v>
      </c>
      <c r="C123" s="53" t="s">
        <v>846</v>
      </c>
      <c r="D123" s="34" t="s">
        <v>1219</v>
      </c>
      <c r="E123" s="35" t="s">
        <v>1220</v>
      </c>
      <c r="F123" s="54">
        <v>3600</v>
      </c>
      <c r="G123" s="36">
        <v>241500</v>
      </c>
      <c r="H123" s="14">
        <v>108675</v>
      </c>
      <c r="I123" s="36">
        <v>350175</v>
      </c>
      <c r="J123" s="83">
        <v>60</v>
      </c>
      <c r="K123" s="83">
        <v>0</v>
      </c>
      <c r="L123" s="83">
        <v>0</v>
      </c>
      <c r="M123" s="83">
        <v>0</v>
      </c>
      <c r="N123" s="75">
        <v>0.036</v>
      </c>
      <c r="O123" s="76">
        <v>60.036</v>
      </c>
      <c r="P123" s="78">
        <v>140430</v>
      </c>
    </row>
    <row r="124" spans="4:9" ht="12.75">
      <c r="D124" s="17" t="s">
        <v>1240</v>
      </c>
      <c r="E124" s="26" t="s">
        <v>87</v>
      </c>
      <c r="F124" s="10"/>
      <c r="G124" s="20">
        <f>SUM(G113:G123)</f>
        <v>11216308</v>
      </c>
      <c r="H124" s="20">
        <f>SUM(H113:H123)</f>
        <v>4438345</v>
      </c>
      <c r="I124" s="20">
        <f>SUM(I113:I123)</f>
        <v>15654653</v>
      </c>
    </row>
    <row r="126" ht="33.75">
      <c r="B126" s="34" t="s">
        <v>1237</v>
      </c>
    </row>
  </sheetData>
  <sheetProtection/>
  <autoFilter ref="A1:P83"/>
  <printOptions/>
  <pageMargins left="0.7" right="0.7" top="0.75" bottom="0.75" header="0.3" footer="0.3"/>
  <pageSetup fitToHeight="0" fitToWidth="1" horizontalDpi="600" verticalDpi="600" orientation="landscape" paperSize="5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NJDEP</dc:creator>
  <cp:keywords/>
  <dc:description/>
  <cp:lastModifiedBy>Josephine Craver</cp:lastModifiedBy>
  <cp:lastPrinted>2012-12-12T15:33:44Z</cp:lastPrinted>
  <dcterms:created xsi:type="dcterms:W3CDTF">2011-07-06T15:30:26Z</dcterms:created>
  <dcterms:modified xsi:type="dcterms:W3CDTF">2012-12-12T15:33:50Z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