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2120" windowHeight="4305" firstSheet="4" activeTab="5"/>
  </bookViews>
  <sheets>
    <sheet name="Final 2010IUP (July-09) SumSRF " sheetId="1" r:id="rId1"/>
    <sheet name="Final2010 IUP (July-09) SumOS " sheetId="2" r:id="rId2"/>
    <sheet name="Final 2010IUP (Jul-09) 2008 SRF" sheetId="3" r:id="rId3"/>
    <sheet name="Final 2010IUP (Jul-09) 2008 OS" sheetId="4" r:id="rId4"/>
    <sheet name="Final 2009.10_IUP(Jul 09)Master" sheetId="5" r:id="rId5"/>
    <sheet name="Final 2009.10_Trad.ARRA(JUL 09)" sheetId="6" r:id="rId6"/>
  </sheets>
  <definedNames>
    <definedName name="_xlnm._FilterDatabase" localSheetId="4" hidden="1">'Final 2009.10_IUP(Jul 09)Master'!$A$2:$P$430</definedName>
    <definedName name="_xlnm._FilterDatabase" localSheetId="5" hidden="1">'Final 2009.10_Trad.ARRA(JUL 09)'!$A$2:$Q$17</definedName>
    <definedName name="_xlnm.Print_Area" localSheetId="5">'Final 2009.10_Trad.ARRA(JUL 09)'!$A$1:$Q$183</definedName>
    <definedName name="_xlnm.Print_Titles" localSheetId="4">'Final 2009.10_IUP(Jul 09)Master'!$1:$2</definedName>
    <definedName name="_xlnm.Print_Titles" localSheetId="5">'Final 2009.10_Trad.ARRA(JUL 09)'!$1:$2</definedName>
    <definedName name="_xlnm.Print_Titles" localSheetId="3">'Final 2010IUP (Jul-09) 2008 OS'!$A:$A,'Final 2010IUP (Jul-09) 2008 OS'!$2:$2</definedName>
    <definedName name="_xlnm.Print_Titles" localSheetId="2">'Final 2010IUP (Jul-09) 2008 SRF'!$A:$A,'Final 2010IUP (Jul-09) 2008 SRF'!$2:$2</definedName>
  </definedNames>
  <calcPr fullCalcOnLoad="1"/>
</workbook>
</file>

<file path=xl/sharedStrings.xml><?xml version="1.0" encoding="utf-8"?>
<sst xmlns="http://schemas.openxmlformats.org/spreadsheetml/2006/main" count="3090" uniqueCount="1150">
  <si>
    <t>Construction of mains (Rte 17, Grant &amp; Airmount)</t>
  </si>
  <si>
    <t>0248001-001-0-0</t>
  </si>
  <si>
    <t>Replacement of mains (Carol &amp; Maple)</t>
  </si>
  <si>
    <t>0248001-002-0-0</t>
  </si>
  <si>
    <t>Construction of mains (Rte 17, Snyder &amp; Airmount)</t>
  </si>
  <si>
    <t>0248001-003-0-0</t>
  </si>
  <si>
    <t>Construction of mains (Lakeview &amp; Airmount)</t>
  </si>
  <si>
    <t>0248001-004-0-0</t>
  </si>
  <si>
    <t xml:space="preserve">Cleaning &amp; Lining of mains on Grant Ave., Cleveland Ave., &amp; Hamilton Street </t>
  </si>
  <si>
    <t>0904001-001-0-0</t>
  </si>
  <si>
    <t>Cleaning and Lining and of approximately 3,000 LF of 10, 12 and 14 inch mains</t>
  </si>
  <si>
    <t>0904001-004-0-0</t>
  </si>
  <si>
    <t>Replacement of 3,160 LF of water mains on S 2nd, Frank E. Rogers Blvd &amp; Scott Mobus Place</t>
  </si>
  <si>
    <t>0904001-005-0-0</t>
  </si>
  <si>
    <t>Berkeley Township MUA</t>
  </si>
  <si>
    <t>Install new solar panels at treatment plant</t>
  </si>
  <si>
    <t>1505004-003-0-0</t>
  </si>
  <si>
    <t>Waterford Township MUA</t>
  </si>
  <si>
    <t>New water mains for Maximum Contaminant Level violations: Jackson Rd., Third St., Gardens Ave., Carolyn Ave., Murray Hill Dr., Denver Ave., Clifford Ave.</t>
  </si>
  <si>
    <t>0435003-001-0-0</t>
  </si>
  <si>
    <t>Replacement of 2,300 LF of 8-, 10- and 12-inch water mains</t>
  </si>
  <si>
    <t>0614003-008-0-0</t>
  </si>
  <si>
    <t>Replacement of 1.4 miles of 8-inch with 10 -inch water mains</t>
  </si>
  <si>
    <t>0614003-007-0-0</t>
  </si>
  <si>
    <t>Construction of .4 miles of 12-inch water mains to loop dead ends and enhance water pressure</t>
  </si>
  <si>
    <t>0614003-009-0-0</t>
  </si>
  <si>
    <t>Rahway City</t>
  </si>
  <si>
    <t>Union</t>
  </si>
  <si>
    <t>Rahway Water Treatment Plant Filter System Upgrade to membrane filtration</t>
  </si>
  <si>
    <t>2013001-007-0-0</t>
  </si>
  <si>
    <t>Little Egg Harbor MUA</t>
  </si>
  <si>
    <t xml:space="preserve">Install 600 LF of water main loop </t>
  </si>
  <si>
    <t>1516001-001-0-0</t>
  </si>
  <si>
    <t>Gloucester City</t>
  </si>
  <si>
    <t xml:space="preserve">Replacement of 2,200 LF of water mains on Charles Street </t>
  </si>
  <si>
    <t>0414001-013-0-0</t>
  </si>
  <si>
    <t>Water Main replacement on Nicholson Road</t>
  </si>
  <si>
    <t>0414001-012-0-0</t>
  </si>
  <si>
    <t>Water Main replacement on Brown Street, E. Brown Street, Sparks Avenue</t>
  </si>
  <si>
    <t>0414001-011-0-0</t>
  </si>
  <si>
    <t>Water Main replacement on Baynes Avenue</t>
  </si>
  <si>
    <t>0414001-010-0-0</t>
  </si>
  <si>
    <t>Water Main replacement on Park Avenue</t>
  </si>
  <si>
    <t>0414001-009-0-0</t>
  </si>
  <si>
    <t>Water Main replacement on Market Street</t>
  </si>
  <si>
    <t>0414001-008-0-0</t>
  </si>
  <si>
    <t>Water Main replacement on Johnson Blvd.</t>
  </si>
  <si>
    <t>0414001-007-0-0</t>
  </si>
  <si>
    <t>Water Main replacement on Monmouth Street</t>
  </si>
  <si>
    <t>0414001-006-0-0</t>
  </si>
  <si>
    <t>Water Main replacement on Hudson Street</t>
  </si>
  <si>
    <t>0414001-005-0-0</t>
  </si>
  <si>
    <t>Water Main replacement on Water Street</t>
  </si>
  <si>
    <t>0414001-004-0-0</t>
  </si>
  <si>
    <t>Water Main replacement on Jersey Avenue</t>
  </si>
  <si>
    <t>0414001-003-0-0</t>
  </si>
  <si>
    <t>Water Main replacement on Broadway &amp; Koehler Streets</t>
  </si>
  <si>
    <t>0414001-002-0-0</t>
  </si>
  <si>
    <t>Hammonton Town</t>
  </si>
  <si>
    <t>Replacement of 2,900 LF of water mains on Rte 54</t>
  </si>
  <si>
    <t>0113001-003-0-0</t>
  </si>
  <si>
    <t>Comprehensive 2009 DWSRF Traditional/ARRA Priority List</t>
  </si>
  <si>
    <t>Water main extension along Egg Harbor Road, and Eighth Street to create loops and eliminate dead ends</t>
  </si>
  <si>
    <t>0113001-001-0-0</t>
  </si>
  <si>
    <t>Replacement of water mains on Central Ave., Golf Dr., &amp; 12th Street.</t>
  </si>
  <si>
    <t>0113001-002-0-0</t>
  </si>
  <si>
    <t>Flemington Boro</t>
  </si>
  <si>
    <t>Hunterdon</t>
  </si>
  <si>
    <t>Replace 6,000 LF of 8-inch water mains on Pennsylvania Ave, New Jersey Ave and Youngs Dr</t>
  </si>
  <si>
    <t>1009001-005-0-0</t>
  </si>
  <si>
    <t>NJ American Water Co.-Atlantic</t>
  </si>
  <si>
    <t>Dobbs Avenue VOC Treatment</t>
  </si>
  <si>
    <t>0119002-005-0-0</t>
  </si>
  <si>
    <t>Merchantville Pennsauken WC</t>
  </si>
  <si>
    <t>Installation of GAC at Marion Ave WTP</t>
  </si>
  <si>
    <t>0424001-004-0-0</t>
  </si>
  <si>
    <t>New 1.0 MG finished water storage tank</t>
  </si>
  <si>
    <t>0436007-003-0-0</t>
  </si>
  <si>
    <t>Ocean Township</t>
  </si>
  <si>
    <t>Installing two additional pressure filters at the Route 532 WTP to remove iron and manganese from raw water more effectively</t>
  </si>
  <si>
    <t>1520001-001-0-0</t>
  </si>
  <si>
    <t>Manasquan Borough</t>
  </si>
  <si>
    <t>Upgrades to WTP including new filters, refurbish wells &amp; installation of SCADA</t>
  </si>
  <si>
    <t>1327001-001-0-0</t>
  </si>
  <si>
    <t>Hightstown Borough</t>
  </si>
  <si>
    <t>Construct 80,000 gallon backwash tank and re-line existing lagoons</t>
  </si>
  <si>
    <t>1104001-003-0-0</t>
  </si>
  <si>
    <t>National Park Borough</t>
  </si>
  <si>
    <t>Upgrade to the aeration tank and sand filters of the TP</t>
  </si>
  <si>
    <t>0812001-001-0-0</t>
  </si>
  <si>
    <t>Decommissing of Granite Avenue Tank</t>
  </si>
  <si>
    <t>1605002-023-0-0</t>
  </si>
  <si>
    <t>Replacement of Prospect Park storage tank</t>
  </si>
  <si>
    <t>1605002-020-0-0</t>
  </si>
  <si>
    <t>Trenton City</t>
  </si>
  <si>
    <t>Cleaning and lining of 46,000 LF of water mains</t>
  </si>
  <si>
    <t>1111001-008-0-0</t>
  </si>
  <si>
    <t>Replacement of 24,090 LF of  undersized water mains</t>
  </si>
  <si>
    <t>1506001-003-0-0</t>
  </si>
  <si>
    <t>Kearny Town</t>
  </si>
  <si>
    <t>Slip line 1,980 LF of 20 inch water main with 16 inch PVC and replacement of appurtenances - Central Avenue</t>
  </si>
  <si>
    <t>0907001-002-0-0</t>
  </si>
  <si>
    <t>Replacement of 1,920 LF with 12-inch water main-North Hackensack Acres</t>
  </si>
  <si>
    <t>0907001-001-0-0</t>
  </si>
  <si>
    <t>Dover Town</t>
  </si>
  <si>
    <t>Rehabilitation of 1.5 MG storage tank</t>
  </si>
  <si>
    <t>1409001-002-0-0</t>
  </si>
  <si>
    <t>Rehabilitation of Airmount reservoir</t>
  </si>
  <si>
    <t>0248001-005-0-0</t>
  </si>
  <si>
    <t>Interconnect two systems at intersection of North Haledon Avenue and Squaw Brook Road with valved metered 8" diameter connection</t>
  </si>
  <si>
    <t>1603001-009-0-0</t>
  </si>
  <si>
    <t>Belmar Borough</t>
  </si>
  <si>
    <t>Replacement of mains on Inlet Terrace</t>
  </si>
  <si>
    <t>1306001-001-0-0</t>
  </si>
  <si>
    <t>Towne Centre - Passaic</t>
  </si>
  <si>
    <t>Construction of water mains for a brownfield redevelopment project - Towne Centre</t>
  </si>
  <si>
    <t>1605002-009-0-0</t>
  </si>
  <si>
    <t>East Orange Water Commission</t>
  </si>
  <si>
    <t>Installation of 2,150 LF of 8-inch &amp; 1,400 LF of 4-inch for a redevelopment</t>
  </si>
  <si>
    <t>0705001-010-0-0</t>
  </si>
  <si>
    <t>Cleaning &amp; Lining of mains</t>
  </si>
  <si>
    <t>0705001-002-0-0</t>
  </si>
  <si>
    <t>Replacement of west well transmission main</t>
  </si>
  <si>
    <t>0705001-006-0-0</t>
  </si>
  <si>
    <t>Replacement of fifteen water mains suspended on Garden State Parkway bridges</t>
  </si>
  <si>
    <t>0705001-007-0-0</t>
  </si>
  <si>
    <t>Replacement of in kind water mains and valves</t>
  </si>
  <si>
    <t>0705001-008-0-0</t>
  </si>
  <si>
    <t>NJ American Water Co.-Ocean City</t>
  </si>
  <si>
    <t>Cape May</t>
  </si>
  <si>
    <t xml:space="preserve">Replacement of 3,250 LF of water mains on 9th Street, Bay and Pleasure Avenues and Revere Place </t>
  </si>
  <si>
    <t>0508001-005-0-0</t>
  </si>
  <si>
    <t>Acquisition and integration of the Kearny/Bayonne Transmission main</t>
  </si>
  <si>
    <t>1613001-007-0-0</t>
  </si>
  <si>
    <t xml:space="preserve">Perth Amboy City </t>
  </si>
  <si>
    <t xml:space="preserve">Replacement of undersize water main - Center Street </t>
  </si>
  <si>
    <t>1216001-001-0-0</t>
  </si>
  <si>
    <t xml:space="preserve">Replacement of undersize water main - State Street </t>
  </si>
  <si>
    <t>1216001-002-0-0</t>
  </si>
  <si>
    <t xml:space="preserve">Cleaning &amp; Lining of water mains-Central bussiness District </t>
  </si>
  <si>
    <t>1216001-003-0-0</t>
  </si>
  <si>
    <t>Orange City</t>
  </si>
  <si>
    <t>0717001-005-0-0</t>
  </si>
  <si>
    <t>Towne Centre - Garfield</t>
  </si>
  <si>
    <t>0221001-006-0-0</t>
  </si>
  <si>
    <t>Garfield City</t>
  </si>
  <si>
    <t>Replacement of water mains</t>
  </si>
  <si>
    <t>0221001-004-0-0</t>
  </si>
  <si>
    <t>Replacement of 8,000 LF of 6-inch to 12-inch water main &amp; replacement of 30 valves</t>
  </si>
  <si>
    <t>Installation of an automated meter reading system</t>
  </si>
  <si>
    <t>1518005-003-0-0</t>
  </si>
  <si>
    <t>Stone Harbor Borough</t>
  </si>
  <si>
    <t>Replacement of 4,000 LF of water main on 84th, 86th,87th, 89th, 94th &amp; 109th Streets</t>
  </si>
  <si>
    <t>0510001-003-0-0</t>
  </si>
  <si>
    <t>Maple Shade Township</t>
  </si>
  <si>
    <t>Replacement of water mains with 5,600 LF of 8-inch and 60 LF of 6-inch DIP</t>
  </si>
  <si>
    <t>0319001-005-0-0</t>
  </si>
  <si>
    <t>Slip line 16,000 LF unlined cast iron 16" pipe in High Mountain in Haledon and North Haledon w/ smaller diameter pipe</t>
  </si>
  <si>
    <t>1603001-008-0-0</t>
  </si>
  <si>
    <t>Install automated meter reading system throughout the service area to improve the speed and reliability of billing records</t>
  </si>
  <si>
    <t>1505004-004-0-0</t>
  </si>
  <si>
    <t>Woodbury City</t>
  </si>
  <si>
    <t>0822001-001-0-0</t>
  </si>
  <si>
    <t>Matawan Borough</t>
  </si>
  <si>
    <t>Modifications and replacements of the aeration, clarification, chemical treatment and filtration processes</t>
  </si>
  <si>
    <t xml:space="preserve">1329001-001-0-0 </t>
  </si>
  <si>
    <t>Replacement of 2,300 water meters</t>
  </si>
  <si>
    <t>0814001-002-0-0</t>
  </si>
  <si>
    <t>Replacement of 75 year old water mains</t>
  </si>
  <si>
    <t>1921001-002-0-0</t>
  </si>
  <si>
    <t>Brooklawn Borough</t>
  </si>
  <si>
    <t>Removal and replacement 1,500 LFof 6-inch water mains; looping of dead end water mains on Crescent Blvd., Browning Lane, Hannivig Ave., &amp; Broadway</t>
  </si>
  <si>
    <t>0407001-004-0-0</t>
  </si>
  <si>
    <t>Pemberton Borough</t>
  </si>
  <si>
    <t>Replacement of undersized and antiquated water mains on Hough and Handover Streets</t>
  </si>
  <si>
    <t>0328001-001-0-0</t>
  </si>
  <si>
    <t>Installation of a SCADA system</t>
  </si>
  <si>
    <t>0714001-014-0-0</t>
  </si>
  <si>
    <t>NJ American Water Co.-Monmouth</t>
  </si>
  <si>
    <t>Replacement of ozone generators at Swimming River WTP</t>
  </si>
  <si>
    <t>1345001-005-0-0</t>
  </si>
  <si>
    <t>NJ American Water Co.-Short Hills</t>
  </si>
  <si>
    <t>Replacement of Canoe Brook Treatment Plant</t>
  </si>
  <si>
    <t>0712001-005-0-0</t>
  </si>
  <si>
    <t>Sayreville Borough</t>
  </si>
  <si>
    <t>Close Morgantown WTP and consolidate with Bordentown Ave WTP</t>
  </si>
  <si>
    <t>1219001-007-0-0</t>
  </si>
  <si>
    <t>Montclair Township</t>
  </si>
  <si>
    <t>Replacement of air stripping facility at Glenfield well #3</t>
  </si>
  <si>
    <t>0713001-009-0-0</t>
  </si>
  <si>
    <t>North Brunswick Township</t>
  </si>
  <si>
    <t>Treatment plant upgrade, which includes replacing the precipitators with upflow clarifiers inside the building, new intake screens, sludge dewatering facilities and a second clear well</t>
  </si>
  <si>
    <t>1215001-003-0-0</t>
  </si>
  <si>
    <t>Installation of chlorine analyzers and pipe improvements to upgrade disinfection system at various facilities</t>
  </si>
  <si>
    <t>0248001-015-0-0</t>
  </si>
  <si>
    <t>Treatment plant upgrades including filter panel and control panel upgrades</t>
  </si>
  <si>
    <t>0303001-004-0-0</t>
  </si>
  <si>
    <t>Berlin Borough</t>
  </si>
  <si>
    <t>Repairs to Plant#1 filter and complete replacement of filter media</t>
  </si>
  <si>
    <t>0405001-005-0-0</t>
  </si>
  <si>
    <t>Clinton Town</t>
  </si>
  <si>
    <t>Replacement of leaking water mains on Leigh St.</t>
  </si>
  <si>
    <t>1005001-001-0-0</t>
  </si>
  <si>
    <t>Pompton Lakes MUA</t>
  </si>
  <si>
    <t>Replacement of gas chlorination system with solid tablet chlorination system</t>
  </si>
  <si>
    <t>1609001-003-0-0</t>
  </si>
  <si>
    <t>Ringwood Borough</t>
  </si>
  <si>
    <t>Installation of chlorination station, automatic controls &amp; protection of pipe</t>
  </si>
  <si>
    <t>1611002-001-0-0</t>
  </si>
  <si>
    <t>Fayson Lake Water Co</t>
  </si>
  <si>
    <t>Upgrade treatment facility with reclaimation from backwash of filters</t>
  </si>
  <si>
    <t>1415001-001-0-0</t>
  </si>
  <si>
    <t>Roosevelt Borough</t>
  </si>
  <si>
    <t>Upgrades to Water Treatment Plant including security improvements, replace pumps and repairs to aerator roof</t>
  </si>
  <si>
    <t>1341001-003-0-0</t>
  </si>
  <si>
    <t>Collier Services</t>
  </si>
  <si>
    <t>Replace existing hypochlorination and water softener systems with new hypochlorination and iron removal systems; construct new well/treatment house with security features; replace auxiliary power and redevelop existing 25 gpm well.</t>
  </si>
  <si>
    <t>1328300-003-0-0</t>
  </si>
  <si>
    <t>Plausha Park Water Co</t>
  </si>
  <si>
    <t>Various improvements to the wellhouse and treatment</t>
  </si>
  <si>
    <t>1421004-001-0-0</t>
  </si>
  <si>
    <t>Willingboro MUA</t>
  </si>
  <si>
    <t>Replacement of 53,000 LF of 6 and 8-inch mains-Twin Hills</t>
  </si>
  <si>
    <t>0338001-002-0-0</t>
  </si>
  <si>
    <t xml:space="preserve">Rahway City </t>
  </si>
  <si>
    <t>Cleaning &amp; Lining of various water main sections</t>
  </si>
  <si>
    <t>2013001-002-0-0</t>
  </si>
  <si>
    <t>2013001-001-0-0</t>
  </si>
  <si>
    <t>Installation of emergency generators</t>
  </si>
  <si>
    <t>0233001-005-0-0</t>
  </si>
  <si>
    <t>Construction of a 1.0 MG storage tank to replace standpipe</t>
  </si>
  <si>
    <t>0414001-014-0-0</t>
  </si>
  <si>
    <t>Towne Centre - Cliffside Park</t>
  </si>
  <si>
    <t>0238001-001-0-0</t>
  </si>
  <si>
    <t>Replacement of 1,750 LF of water mains on Goll Street, MacArthur Blvd and SP Circle</t>
  </si>
  <si>
    <t>0119002-008-0-0</t>
  </si>
  <si>
    <t>Replacement of 3,200 LF of water mains on 1st and 3rd Streets and Waterway Road</t>
  </si>
  <si>
    <t>0119002-007-0-0</t>
  </si>
  <si>
    <t>8th and 46th Street Tank Painting</t>
  </si>
  <si>
    <t>0508001-004-0-0</t>
  </si>
  <si>
    <t>Florida Grove Reservoir Replacement or Rehab - Phase II</t>
  </si>
  <si>
    <t>1216001-005-0-0</t>
  </si>
  <si>
    <t>Bloomfield Township</t>
  </si>
  <si>
    <t>Cleaning and Lining of water mains</t>
  </si>
  <si>
    <t>0702001-001-0-0</t>
  </si>
  <si>
    <t>Extension of 12 inch water main to the Medical Center</t>
  </si>
  <si>
    <t>0701001-001-0-0</t>
  </si>
  <si>
    <t>Replacement of inoperable valves &amp; hydrants</t>
  </si>
  <si>
    <t>0701001-002-0-0</t>
  </si>
  <si>
    <t>Replacement of the Botany Street pump station. Expansion of the SCADA system</t>
  </si>
  <si>
    <t>0221001-005-0-0</t>
  </si>
  <si>
    <t>Deptford Twp MUA</t>
  </si>
  <si>
    <t>Water main replacement in Cooper Village &amp; new insertion valve at Clement Bridges Rd</t>
  </si>
  <si>
    <t>0802001-001-0-0</t>
  </si>
  <si>
    <t>Lyndhurst Township</t>
  </si>
  <si>
    <t>Replacement of 1,350 LF of antiquated water mains</t>
  </si>
  <si>
    <t>0232001-002-0-0</t>
  </si>
  <si>
    <t>Replacement of 10 miles of antiquated water mains and appurtenances-Phase 1</t>
  </si>
  <si>
    <t>0232001-001-0-0</t>
  </si>
  <si>
    <t>Brigantine City</t>
  </si>
  <si>
    <t>Rehabilitation of two storage tanks-14th and 42nd Sts</t>
  </si>
  <si>
    <t>0103001-009-0-0</t>
  </si>
  <si>
    <t>Barnegat Township</t>
  </si>
  <si>
    <t>Replacement of water meters &amp; Back flow preventers</t>
  </si>
  <si>
    <t>1533001-002-0-0</t>
  </si>
  <si>
    <t>Beach Haven Borough</t>
  </si>
  <si>
    <t>Replacement of undersized water mains with 6-inch mains</t>
  </si>
  <si>
    <t>1503001-002-0-0</t>
  </si>
  <si>
    <t>Long Beach Township (Brant Beach)</t>
  </si>
  <si>
    <t xml:space="preserve">Replace 12,000 LF of undersized water mains with 6-inch </t>
  </si>
  <si>
    <t>1517001-009-0-0</t>
  </si>
  <si>
    <t>Replacement of storage reservoir with 1 MG cylindrical tank</t>
  </si>
  <si>
    <t>0822001-005-0-0</t>
  </si>
  <si>
    <t>Milltown Borough</t>
  </si>
  <si>
    <t>Cleaning and lining of water mains, replacement of fire hydrants, gate valves and valve boxes in the Borough</t>
  </si>
  <si>
    <t>1212001-001-0-0</t>
  </si>
  <si>
    <t>Replacement of 8000 LF of 10 &amp; 12-inch water main</t>
  </si>
  <si>
    <t>1104001-004-0-0</t>
  </si>
  <si>
    <t>Ocean Gate Borough</t>
  </si>
  <si>
    <t>Paint a 0.2 MG storage tank</t>
  </si>
  <si>
    <t>1521001-002-0-0</t>
  </si>
  <si>
    <t>Water main and valve rehabilitation</t>
  </si>
  <si>
    <t>0812001-003-0-0</t>
  </si>
  <si>
    <t>NJ American Water Co.-Belvidere</t>
  </si>
  <si>
    <t>Warren</t>
  </si>
  <si>
    <t>Replacement of 800 LF of water mains on Front Street</t>
  </si>
  <si>
    <t>2103001-003-0-0</t>
  </si>
  <si>
    <t>Painting of existing exterior tanks</t>
  </si>
  <si>
    <t>1921001-003-0-0</t>
  </si>
  <si>
    <t>Painting interior &amp; exterior of water tank</t>
  </si>
  <si>
    <t>0407001-005-0-0</t>
  </si>
  <si>
    <t>Byram Twp Homeowners Assoc</t>
  </si>
  <si>
    <t>Install pressure reducing valve for storage tank</t>
  </si>
  <si>
    <t>1904009-002-0-0</t>
  </si>
  <si>
    <t>Lake Glenwood Village</t>
  </si>
  <si>
    <t>Installation of 7,100 LF of 6-inch Cement Lined Ductile Iron Pipe replacement water mains</t>
  </si>
  <si>
    <t>1922010-002-0-0</t>
  </si>
  <si>
    <t>Replacement of undersized water mains</t>
  </si>
  <si>
    <t>1904008-002-0-0</t>
  </si>
  <si>
    <t>Installation of a back up Wanaque interconnection line</t>
  </si>
  <si>
    <t>1605002-010-0-0</t>
  </si>
  <si>
    <t>Emergency interconnection upgrade between PVWC and United Water that supply water to the Borough of Lodi</t>
  </si>
  <si>
    <t>1605002-022-0-0</t>
  </si>
  <si>
    <t>Upgrade the interconnection with United WC</t>
  </si>
  <si>
    <t>1605002-016-0-0</t>
  </si>
  <si>
    <t>Addition of 2 natural gas generators at the Central Pumping Station</t>
  </si>
  <si>
    <t>1111001-006-0-0</t>
  </si>
  <si>
    <t>Installation of security measures in water system: Hatch Blue Guardian system to monitor WQ, lightning strike protection, surveillance cameras, wind turbine and solar panels</t>
  </si>
  <si>
    <t>1506001-006-0-0</t>
  </si>
  <si>
    <t>Installation of emergency generators w/ controls &amp; instrumentation at 3 booster pump stations</t>
  </si>
  <si>
    <t>1506001-004-0-0</t>
  </si>
  <si>
    <t>Install new water mains to existing homes  and commercial establishments. New mains are approx. 10,000 LF of 8, 10 and 12 inch ductile iron cement</t>
  </si>
  <si>
    <t>1505004-002-0-0</t>
  </si>
  <si>
    <t>Berkeley Township/MUA</t>
  </si>
  <si>
    <t>Extension of water mains to serve existing homes on private wells in the Manitou Park Section of the Township</t>
  </si>
  <si>
    <t>1505004-005-0-0</t>
  </si>
  <si>
    <t>NJ American Water Co.-Elizabethtown</t>
  </si>
  <si>
    <t>36 inch valve replacement at Madison Hill  Road</t>
  </si>
  <si>
    <t>2004002-006-0-0</t>
  </si>
  <si>
    <t>Replacement of 540 LF of water mains on Carlton Road, Park and Central Roads</t>
  </si>
  <si>
    <t>2004002-005-0-0</t>
  </si>
  <si>
    <t>Replacement of 9,505 LF of water mains on Grover and Brandt Avenues, Black River and Carlton Roads and various Streets</t>
  </si>
  <si>
    <t>2004002-004-0-0</t>
  </si>
  <si>
    <t xml:space="preserve">Install new 500 GPM well #12 </t>
  </si>
  <si>
    <t>0436007-005-0-0</t>
  </si>
  <si>
    <t>Install appurtenances associated with new well #12 (SCADA, well house, transmission mains)</t>
  </si>
  <si>
    <t>0436007-004-0-0</t>
  </si>
  <si>
    <t>Interconnection on Campgaw &amp; Pulis Avenues</t>
  </si>
  <si>
    <t>0233001-003-0-0</t>
  </si>
  <si>
    <t>Rehab of High Service Transmission Main in Middletown</t>
  </si>
  <si>
    <t>1345001-006-0-0</t>
  </si>
  <si>
    <t>East End Transmission Main Replacement</t>
  </si>
  <si>
    <t>1345001-009-0-0</t>
  </si>
  <si>
    <t>Replacement of 12,962 LF of water mains on Euclid and Woodbine Avenues, 1st Street and various other roads</t>
  </si>
  <si>
    <t>1345001-012-0-0</t>
  </si>
  <si>
    <t>NJ American Water Co.-Western Div.</t>
  </si>
  <si>
    <t>Replacement of 800 LF of water mains on Laurel Springs - Park Avenue</t>
  </si>
  <si>
    <t>0327001-010-0-0</t>
  </si>
  <si>
    <t>Replacement of 1,000 LF of water mains on Route 130 at Wynwood Drive</t>
  </si>
  <si>
    <t>0327001-009-0-0</t>
  </si>
  <si>
    <t>Middlesex Water Company</t>
  </si>
  <si>
    <t>Construction of a 48-inch, 30,000 LF of finished water supply Transmission main from Carl J Olsen WTP to intersect Tices Lane and Old Bridge Turnpike in East Brunswick</t>
  </si>
  <si>
    <t>1225001-018-0-0</t>
  </si>
  <si>
    <t>Cleaning &amp; cement lining of mains (Phase 9)</t>
  </si>
  <si>
    <t>1225001-012-0-0</t>
  </si>
  <si>
    <t>Cleaning &amp; cement lining of mains (Phase 10)</t>
  </si>
  <si>
    <t>1225001-013-0-0</t>
  </si>
  <si>
    <t>130730</t>
  </si>
  <si>
    <t>Cleaning &amp; cement lining of mains (Phase 11)</t>
  </si>
  <si>
    <t>1225001-014-0-0</t>
  </si>
  <si>
    <t>150730</t>
  </si>
  <si>
    <t>Cleaning &amp; cement lining of mains (Phase 12)</t>
  </si>
  <si>
    <t>1225001-015-0-0</t>
  </si>
  <si>
    <t>170730</t>
  </si>
  <si>
    <t>Cleaning &amp; cement lining of mains (Phase 13)</t>
  </si>
  <si>
    <t>1225001-016-0-0</t>
  </si>
  <si>
    <t>190730</t>
  </si>
  <si>
    <t>Replacement of 5,000 LF of 24-inch cast iron mains from Main Street in the Borough of Sayreville across the Raritan River to the City of Perth Amboy.</t>
  </si>
  <si>
    <t>1225001-019-0-0</t>
  </si>
  <si>
    <t>Catateret Borough</t>
  </si>
  <si>
    <t>Installation of 6-inch main to serve waterfront park in Cateret</t>
  </si>
  <si>
    <t>1225001-020-0-0</t>
  </si>
  <si>
    <t>Replacement of 790 LF of water mains on Inwood Road, Glen Brook Crest and  Chancelor Avenues</t>
  </si>
  <si>
    <t>0712001-009-0-0</t>
  </si>
  <si>
    <t>NJ American Water Co.-Short Hills/Free Acres HOA</t>
  </si>
  <si>
    <t>Replacement of water mains to service 85 residents in Free Acres</t>
  </si>
  <si>
    <t>0712001-010-0-0</t>
  </si>
  <si>
    <t>Replacement of two large valves</t>
  </si>
  <si>
    <t>0712001-008-0-0</t>
  </si>
  <si>
    <t>Replacement of 13,650 LF of water mains on Childs, Lake, Round Top and Ashland Roads, Kinnan and PV Ways</t>
  </si>
  <si>
    <t>0712001-007-0-0</t>
  </si>
  <si>
    <t>Installation of solar power at water treatment plant</t>
  </si>
  <si>
    <t>0705001-009-0-0</t>
  </si>
  <si>
    <t>Old Bridge MUA</t>
  </si>
  <si>
    <t>Replacement of water mains along Lawrence Harbor Road</t>
  </si>
  <si>
    <t>1209002-002-0-0</t>
  </si>
  <si>
    <t>Wayne Township</t>
  </si>
  <si>
    <t>Replacement of 2400 LF of 8-inch water main and 2000 LF of 12-inch water main -Farmingdale Area</t>
  </si>
  <si>
    <t>1614001-001-0-0</t>
  </si>
  <si>
    <t>Parsippany Troy Hills Township</t>
  </si>
  <si>
    <t>Construction of 1,800 LF of 16-inch DIP transmission main</t>
  </si>
  <si>
    <t>1429001-003-0-0</t>
  </si>
  <si>
    <t>Franklin Township</t>
  </si>
  <si>
    <t>Somerset</t>
  </si>
  <si>
    <t>Installation of new water mains to eliminate dead end mains</t>
  </si>
  <si>
    <t>1808001-006-0-0</t>
  </si>
  <si>
    <t>East Brunswick Twp</t>
  </si>
  <si>
    <t>MIddlesex</t>
  </si>
  <si>
    <t>Replacement of undersized water mains on Wilmot, Harrison and various streets</t>
  </si>
  <si>
    <t>1204001-001-0-0</t>
  </si>
  <si>
    <t>Clean and line water mains in several sections of the Borough</t>
  </si>
  <si>
    <t>1219001-008-0-0</t>
  </si>
  <si>
    <t>Rehabilitate existing unlined cast iron water mains in several areas of Sayreville</t>
  </si>
  <si>
    <t>1219001-004-0-0</t>
  </si>
  <si>
    <t>Construct new water main along Washington Road</t>
  </si>
  <si>
    <t>1219001-006-0-0</t>
  </si>
  <si>
    <t>Mount Laurel Township MUA</t>
  </si>
  <si>
    <t>Replacement of 1,460 LF of 8 and 12-inch water main</t>
  </si>
  <si>
    <t>0324001-006-0-0</t>
  </si>
  <si>
    <t>Cleaning &amp; Lining of water mains</t>
  </si>
  <si>
    <t>0713001-002-0-0</t>
  </si>
  <si>
    <t>Replace Transmission Valves</t>
  </si>
  <si>
    <t>0713001-003-0-0</t>
  </si>
  <si>
    <t xml:space="preserve">145 Projects </t>
  </si>
  <si>
    <t>155 Total Projects</t>
  </si>
  <si>
    <t>Replacement of lead service Lines - Phase III</t>
  </si>
  <si>
    <t>0713001-010-0-0</t>
  </si>
  <si>
    <t>Install 16 inch water main to connect existing Township water mains located both sides of Route 1 to complete a service loop</t>
  </si>
  <si>
    <t>1215001-004-0-0</t>
  </si>
  <si>
    <t>Replacement of 4 miles of 24 inch water main from the North Brunswick Twp Treatment plant to Finnegan's Lane</t>
  </si>
  <si>
    <t>1215001-002-0-0</t>
  </si>
  <si>
    <t>Replacement of 2,350 LF of 8 inch water mains on Excelsior and Thalia Streets and Sioux Road</t>
  </si>
  <si>
    <t>1215001-005-0-0</t>
  </si>
  <si>
    <t>Burlington Township</t>
  </si>
  <si>
    <t>Replacement of 1,500 LF of main on Lansberry Dr and LaVeer Rd</t>
  </si>
  <si>
    <t>0306001-004-0-0</t>
  </si>
  <si>
    <t>Montville Township</t>
  </si>
  <si>
    <t>Installation of 880 LF of 8 inch water main and a pressure reducing faciity to provide a secondary supply to the Pine Brook Road service area</t>
  </si>
  <si>
    <t>1421003-002-0-0</t>
  </si>
  <si>
    <t>Replacement of North Central Ave water main</t>
  </si>
  <si>
    <t>0248001-014-0-0</t>
  </si>
  <si>
    <t>Sandblasting and painting of the interior and exterior of the Ridgeview steel water tank (0.3 MG) and Ranger steel water tank (0.8 MG)</t>
  </si>
  <si>
    <t>1918004-002-0-0</t>
  </si>
  <si>
    <t>Rehabilitation of elevated storage tank</t>
  </si>
  <si>
    <t>1503001-003-0-0</t>
  </si>
  <si>
    <t>Replacement of 1,500 LF of  12-inch transmission mains</t>
  </si>
  <si>
    <t>0303001-002-0-0</t>
  </si>
  <si>
    <t>Clean &amp; line 340 LF of water main &amp; install 470 LF of water main w/ appurtenances</t>
  </si>
  <si>
    <t>0303001-001-0-0</t>
  </si>
  <si>
    <t>Saddle Brook Township</t>
  </si>
  <si>
    <t>Construction of 1,200 LF of 8-inch water mains</t>
  </si>
  <si>
    <t>A 12 inch water main needs to be tied in at Park Drive and White Horse Pike</t>
  </si>
  <si>
    <t>0405001-006-0-0</t>
  </si>
  <si>
    <t>Construction of a new 2.5 MG Storage Tank</t>
  </si>
  <si>
    <t>1005001-002-0-0</t>
  </si>
  <si>
    <t>Haddonfield Borough</t>
  </si>
  <si>
    <t>Replacement of water main on Tanner &amp; Woodlane with 8 inch</t>
  </si>
  <si>
    <t>0417001-001-0-0</t>
  </si>
  <si>
    <t>Abandonment of Cannonball Rd main and installation of insertion valves throughout system</t>
  </si>
  <si>
    <t>1609001-001-0-0</t>
  </si>
  <si>
    <t>Replacement of water mains in Garden Rd area &amp; Colfax Ave</t>
  </si>
  <si>
    <t>1609001-006-0-0</t>
  </si>
  <si>
    <t>Beachwood Borough</t>
  </si>
  <si>
    <t>The Cable Avenue water main replacement includes replacing 4, 6 and 8 inch water mains with 3,500 LF of 8 inch main</t>
  </si>
  <si>
    <t>1504001-006-0-0</t>
  </si>
  <si>
    <t>East Hanover Township</t>
  </si>
  <si>
    <t>Replace water mains</t>
  </si>
  <si>
    <t>1410001-004-0-0</t>
  </si>
  <si>
    <t>Wanaque Borough</t>
  </si>
  <si>
    <t>Replacement of approximately 6,000 feet of water main and services on Ringwood Avenue</t>
  </si>
  <si>
    <t>1613002-002-0-0</t>
  </si>
  <si>
    <t>1611002-002-0-0</t>
  </si>
  <si>
    <t>Aberdeen Township</t>
  </si>
  <si>
    <t>Install two water utility crossing of Route 35 to improve the capability of the existing water distribution system</t>
  </si>
  <si>
    <t>1330002-004-0-0</t>
  </si>
  <si>
    <t>Replace deteriorated water main from Route 35/Long Neck crossing to and along County Road  to improve the system's reliability, pressure and fire protection</t>
  </si>
  <si>
    <t>1330002-003-0-0</t>
  </si>
  <si>
    <t>Replace existing water main crossing on Cliffwood Avenue/NJGSP overpass with a new water main to improve the system's reliability, pressure and fire protection</t>
  </si>
  <si>
    <t>1330002-002-0-0</t>
  </si>
  <si>
    <t>Installation of water mains to provide water services and fire protection to residents within the Aberdeen Road area of the Cliffwood/Cliffwood Beach service areas.</t>
  </si>
  <si>
    <t xml:space="preserve">Clean and Line 2,700 LF of 12" cast iron pipe in John, Van Dyk, Tilt and Kossuth in Haledon </t>
  </si>
  <si>
    <t>Replacing approximately 19,272 LF of 4, 6 and 8 inch mains in Haledon and N Haledon</t>
  </si>
  <si>
    <t>East Windsor MUA</t>
  </si>
  <si>
    <t>PROJECT NUMBER</t>
  </si>
  <si>
    <t>ORIGINAL FUND LOAN (Exhibits)</t>
  </si>
  <si>
    <t>ORIGINAL TRUST LOAN (Exhibits)</t>
  </si>
  <si>
    <t>TOTAL LOAN AMOUNT (Exhibits)</t>
  </si>
  <si>
    <t>Mantua Township MUA</t>
  </si>
  <si>
    <t>Note:  + indicates supplemental loans</t>
  </si>
  <si>
    <t>Note:  *indicates direct loan</t>
  </si>
  <si>
    <t>Note: + indicates supplemental loans</t>
  </si>
  <si>
    <t>Aqua NJ - Blackwood</t>
  </si>
  <si>
    <t>Rosemont Water Company*</t>
  </si>
  <si>
    <t>Jersey City/Jersey City MUA+</t>
  </si>
  <si>
    <t>Newark City+</t>
  </si>
  <si>
    <t>Orange City+</t>
  </si>
  <si>
    <t>Note: Boldface indicates the "Smart Growth Projects" for the funding cycle.</t>
  </si>
  <si>
    <t>Lakewood Township MUA</t>
  </si>
  <si>
    <t>0324001-005-2</t>
  </si>
  <si>
    <t>0714001-003/004-1</t>
  </si>
  <si>
    <t>0717001-001/002/003/004-1</t>
  </si>
  <si>
    <t>1514002-007</t>
  </si>
  <si>
    <t>1514002-006</t>
  </si>
  <si>
    <t>1514002-002</t>
  </si>
  <si>
    <t>1101002-001</t>
  </si>
  <si>
    <t>1514002-008</t>
  </si>
  <si>
    <t>1514002-009</t>
  </si>
  <si>
    <t>1514002-010</t>
  </si>
  <si>
    <t>1101002-003</t>
  </si>
  <si>
    <t>1530004-011</t>
  </si>
  <si>
    <t>1530004-005</t>
  </si>
  <si>
    <t>1101002-002</t>
  </si>
  <si>
    <t>0906001-002/003/004-1</t>
  </si>
  <si>
    <t>0415002-006</t>
  </si>
  <si>
    <t>0415002-005</t>
  </si>
  <si>
    <t>1504001-004</t>
  </si>
  <si>
    <t>1504001-005</t>
  </si>
  <si>
    <t>1504001-003</t>
  </si>
  <si>
    <t>1009001-004</t>
  </si>
  <si>
    <t>1009001-003</t>
  </si>
  <si>
    <t>0414001-001</t>
  </si>
  <si>
    <t>0810004-001</t>
  </si>
  <si>
    <t>1225001-011</t>
  </si>
  <si>
    <t>1212001-001</t>
  </si>
  <si>
    <t>1209002-009</t>
  </si>
  <si>
    <t>1209002-008</t>
  </si>
  <si>
    <t>1007002-001</t>
  </si>
  <si>
    <t>1528001-001</t>
  </si>
  <si>
    <t>1001301-001</t>
  </si>
  <si>
    <t>Mount Laurel Township MUA+</t>
  </si>
  <si>
    <t>These projects were funded through the 81 Bond Project</t>
  </si>
  <si>
    <t>Ship Bottom Borough</t>
  </si>
  <si>
    <t>November 2008 DWSRF Funded Projects</t>
  </si>
  <si>
    <t>Valley View Manor Healthcare &amp; Rehab Center*</t>
  </si>
  <si>
    <t>1330002-001-0-0</t>
  </si>
  <si>
    <t>Florham Park Boro</t>
  </si>
  <si>
    <t>Replacement of 14 6-inch line valves, 12 hydrants and 11 services</t>
  </si>
  <si>
    <t>1411001-002-0-0</t>
  </si>
  <si>
    <t>Spotswood Borough</t>
  </si>
  <si>
    <t>Cleaning and lining of approximaty 3,600 LF of water mains</t>
  </si>
  <si>
    <t>1224001-001-0-0</t>
  </si>
  <si>
    <t>Replacement of mains with upgrading of well &amp; pump - Wildwood Shores &amp; Madison Trail</t>
  </si>
  <si>
    <t>1912001-002-0-0</t>
  </si>
  <si>
    <t>Richard Stockton College of NJ</t>
  </si>
  <si>
    <t>0111304-001-0-0</t>
  </si>
  <si>
    <t>Glen Ridge Borough</t>
  </si>
  <si>
    <t>Replace approximately 220 lead services and abandon undersize mains-phase III</t>
  </si>
  <si>
    <t>0708001-005-0-0</t>
  </si>
  <si>
    <t>Bloomingdale Borough</t>
  </si>
  <si>
    <t>Replacement of undersize mains with 8-inch  &amp; 10-inch cement lined ductile iron pipe</t>
  </si>
  <si>
    <t>1601001-004-0-0</t>
  </si>
  <si>
    <t>Stanhope Borough</t>
  </si>
  <si>
    <t>Replcament of old 4 inch water mains in Overhill and Ridge Roads, Plane and High Streets with 8 inch DIP totaling 1,485 LF including valves and fittings</t>
  </si>
  <si>
    <t>1919001-001-0-0</t>
  </si>
  <si>
    <t>NJ American Water Co.-Ortley Beach</t>
  </si>
  <si>
    <t>Replacement of 1,430 LF of water mains on West Plover and West Swordfish Ways</t>
  </si>
  <si>
    <t>1507007-002-0-0</t>
  </si>
  <si>
    <t>Installation and hook up of a wind turbine electrical generator for powering the Water System and providing the necessary electrical hookups to the existing electrical equipment and adapting to the existing electrical power grid.</t>
  </si>
  <si>
    <t>1521001-001-0-0</t>
  </si>
  <si>
    <t>Replace existing water main to eliminate breaks and upgrade water mains to loop system</t>
  </si>
  <si>
    <t>1415001-002-0-0</t>
  </si>
  <si>
    <t>Milford Borough</t>
  </si>
  <si>
    <t xml:space="preserve">Replace 5,000 LF  with 8-inch water mains on Delaware &amp; Ravine Rds  to loop system </t>
  </si>
  <si>
    <t>1020001-002-0-0</t>
  </si>
  <si>
    <t>Replace 3,000 LF with 8-inch water mains on Green, Maple, Orchard, Walnut &amp; Railroad Sts</t>
  </si>
  <si>
    <t>1020001-001-0-0</t>
  </si>
  <si>
    <t>Cleaning and Lining of water mains within the Borough</t>
  </si>
  <si>
    <t>1341001-001-0-0</t>
  </si>
  <si>
    <t>Replace distribution system and associated appurtenances including hydrants within the Collier Services property</t>
  </si>
  <si>
    <t>1328300-002-0-0</t>
  </si>
  <si>
    <t>Rosemont Water Company</t>
  </si>
  <si>
    <t>Rehabilitate and/or replace existing distribution mains</t>
  </si>
  <si>
    <t>1007002-002-0-0</t>
  </si>
  <si>
    <t>Replacement of valves, installing blow off valves and shut off valves</t>
  </si>
  <si>
    <t>1421004-002-0-0</t>
  </si>
  <si>
    <t>Stafford Township</t>
  </si>
  <si>
    <t>Installation of new water meters @ Ocean Acres  (Phase 5)</t>
  </si>
  <si>
    <t>1530004-012-0-0</t>
  </si>
  <si>
    <t>Drill new well to meet current demand</t>
  </si>
  <si>
    <t>1428001-003-0-0</t>
  </si>
  <si>
    <t>Replacement of surface water intake facilities on the Passaic River</t>
  </si>
  <si>
    <t>Construction of an emergency interconnection with NJAWCo comprising of 33,000 LF of 12, 16 and 24 inches of transmission main</t>
  </si>
  <si>
    <t>1111001-007-0-0</t>
  </si>
  <si>
    <t>Hummocks Tank Painting</t>
  </si>
  <si>
    <t>2004002-002-0-0</t>
  </si>
  <si>
    <t>Upgrade or replace existing booster station due to aging and obolete equipment (Roselle Station)</t>
  </si>
  <si>
    <t>2004002-003-0-0</t>
  </si>
  <si>
    <t>Construction of a 1.5 MG elevated tank including water mains</t>
  </si>
  <si>
    <t>0119002-004-0-0</t>
  </si>
  <si>
    <t>0338001-001-0-0</t>
  </si>
  <si>
    <t>Repainting of 1.5 MG elevated &amp; 0.5 MG watersphere water tanks</t>
  </si>
  <si>
    <t>2013001-004-0-0</t>
  </si>
  <si>
    <t>Rehabilitate Dixon, Martis &amp; Spring wells</t>
  </si>
  <si>
    <t>0248001-006-0-0</t>
  </si>
  <si>
    <t>Construction of 2 wells with pump station &amp; piping</t>
  </si>
  <si>
    <t>0248001-007-0-0</t>
  </si>
  <si>
    <t>Structural improvement at the two existing water storage tanks</t>
  </si>
  <si>
    <t xml:space="preserve">1329001-002-0-0 </t>
  </si>
  <si>
    <t>Installation of a new 8,000 gal. underground concrete water storage tank</t>
  </si>
  <si>
    <t>1922010-003-0-0</t>
  </si>
  <si>
    <t>Sunset Avenue Water Witch and Monterey Tank Painting</t>
  </si>
  <si>
    <t>1345001-010-0-0</t>
  </si>
  <si>
    <t>Rehab of Newman Springs Pumping Station</t>
  </si>
  <si>
    <t>1345001-008-0-0</t>
  </si>
  <si>
    <t>Hi-Nella Tank Painting</t>
  </si>
  <si>
    <t>0327001-007-0-0</t>
  </si>
  <si>
    <t>Short Hills Tank Painting</t>
  </si>
  <si>
    <t>0712001-006-0-0</t>
  </si>
  <si>
    <t>Construction of 2,600 LF of 8 and 12-inch water main on Rte 9 and Oak Ave</t>
  </si>
  <si>
    <t>1530004-014-0-0</t>
  </si>
  <si>
    <t>Construct 12-inch and 16-inch pipe to connect the existing Higgins Road water storage tank to the existing Rt 516 ground water storage tank and rehabilitate tanks</t>
  </si>
  <si>
    <t>1209002-007-0-0</t>
  </si>
  <si>
    <t>Repainting of 1 MG water storage tank</t>
  </si>
  <si>
    <t>1429001-004-0-0</t>
  </si>
  <si>
    <t>Replacement of 2 elevated storage tanks</t>
  </si>
  <si>
    <t>1808001-004-0-0</t>
  </si>
  <si>
    <t xml:space="preserve">Rehabilitate existing 3 MG tank </t>
  </si>
  <si>
    <t>1219001-003-0-0</t>
  </si>
  <si>
    <t>Rehabilitate the pump station facility and surface intake on the South River located in Sayreville</t>
  </si>
  <si>
    <t>1219001-002-0-0</t>
  </si>
  <si>
    <t>Rehabilitate 2.5 MG &amp; 1.5 MG storage tanks with piping</t>
  </si>
  <si>
    <t>0713001-004-0-0</t>
  </si>
  <si>
    <t>Rehabilitation of Campgaw elevated storage tank</t>
  </si>
  <si>
    <t>0233001-010-0-0</t>
  </si>
  <si>
    <t>Construction of test well 12 which will serve the summer peak demand in the low pressure zone</t>
  </si>
  <si>
    <t>1516001-002-0-0</t>
  </si>
  <si>
    <t>Storage tank rehabilitation, which includes increasing the capacity of 0.25 MG tank to 0.33 MG</t>
  </si>
  <si>
    <t>1421003-003-0-0</t>
  </si>
  <si>
    <t>Point Pleasant Borough</t>
  </si>
  <si>
    <t>Replacement of the Clifton Ave storage tank</t>
  </si>
  <si>
    <t>1524001-001-0-0</t>
  </si>
  <si>
    <t>West Caldwell Township</t>
  </si>
  <si>
    <t>Rehabilitation of McKinley Ave storage tank</t>
  </si>
  <si>
    <t>0721001-001-0-0</t>
  </si>
  <si>
    <t>Installation of a 600 KW wind turbine generator at Germany Flats Water Utility</t>
  </si>
  <si>
    <t>1918004-001-0-0</t>
  </si>
  <si>
    <t>Verona Township</t>
  </si>
  <si>
    <t>Rehabilitation of the 2 MG Fairview Avenue storage tank</t>
  </si>
  <si>
    <t>0720001-005-0-0</t>
  </si>
  <si>
    <t>Acquisition of the ECUA Jail Annex tank plus rehab and upgrading of the tank</t>
  </si>
  <si>
    <t>0720001-004-0-0</t>
  </si>
  <si>
    <t>Rehabilitation of the exterior of the existing 1.0 MG tank</t>
  </si>
  <si>
    <t>1609001-002-0-0</t>
  </si>
  <si>
    <t xml:space="preserve">Replacement of water storage tanks with a 1.0 MG tank </t>
  </si>
  <si>
    <t>1609001-005-0-0</t>
  </si>
  <si>
    <t>Waldwick Borough</t>
  </si>
  <si>
    <t>Replacement of two storage tanks with a 0.8 MG storage tank</t>
  </si>
  <si>
    <t>0264001-002-0-0</t>
  </si>
  <si>
    <t>NJ American Water Co.-Harrison</t>
  </si>
  <si>
    <t>Walnut Glen Tank Painting</t>
  </si>
  <si>
    <t>0808001-001-0-0</t>
  </si>
  <si>
    <t>Rehabilitation of a 1.0 MG storage tank</t>
  </si>
  <si>
    <t>1411001-003-0-0</t>
  </si>
  <si>
    <t>Boonton Town</t>
  </si>
  <si>
    <t>Replacement of 0.6 MG storage tank with a new 0.75 MG steel tank</t>
  </si>
  <si>
    <t>1401001-001-0-0</t>
  </si>
  <si>
    <t>North Caldwell Borough</t>
  </si>
  <si>
    <t>Rehabilitate a 1.29 MG steel water tank. Remove and replace 800 feet of existing chain link fence and 16 foot wide gate that encloses the tank</t>
  </si>
  <si>
    <t>0715001-001-0-0</t>
  </si>
  <si>
    <t>Replace existing 0.1 MG Stony Brook storage tank with a 0.25 MG tank</t>
  </si>
  <si>
    <t>1415001-003-0-0</t>
  </si>
  <si>
    <t>Construction of new interconnection with existing municipal water system</t>
  </si>
  <si>
    <t>1505355-002-0-0</t>
  </si>
  <si>
    <t>Essex Fells Borough</t>
  </si>
  <si>
    <t>Rehabilitate 1 MG water storage tank</t>
  </si>
  <si>
    <t>0706001-001-0-0</t>
  </si>
  <si>
    <t>Glen Gardner Borough</t>
  </si>
  <si>
    <t>Rehabilitate storage tank</t>
  </si>
  <si>
    <t>1012001-001-0-0</t>
  </si>
  <si>
    <t>Island Heights Borough</t>
  </si>
  <si>
    <t>Replacement of a .1 MG storage tank with a .25 MG storage tank</t>
  </si>
  <si>
    <t>1510001-002-0-0</t>
  </si>
  <si>
    <t>NJ American Water Co.-New Egypt</t>
  </si>
  <si>
    <t>New Egpyt Tank Painting</t>
  </si>
  <si>
    <t>1523003-002-0-0</t>
  </si>
  <si>
    <t>Painting interior of water tank</t>
  </si>
  <si>
    <t>1920001-002-0-0</t>
  </si>
  <si>
    <t>Rehabilitation of water tower</t>
  </si>
  <si>
    <t>1341001-002-0-0</t>
  </si>
  <si>
    <t>Replace existing 24,000 gallon elevated storage tank to prevent freezing and leakage</t>
  </si>
  <si>
    <t>1328300-001-0-0</t>
  </si>
  <si>
    <t>Replace existing underground hydro-pneumatic tank with ground level storage tank</t>
  </si>
  <si>
    <t>1007002-003-0-0</t>
  </si>
  <si>
    <t>Haledon Borough</t>
  </si>
  <si>
    <t>Drilling of replacement well at Tilt Street community</t>
  </si>
  <si>
    <t>1603301-001-0-0</t>
  </si>
  <si>
    <t>Installation of a booster station including associated apputenances at Barrington</t>
  </si>
  <si>
    <t>0327001-008-0-0</t>
  </si>
  <si>
    <t>Installation of a replacement well as an ASR well</t>
  </si>
  <si>
    <t>1506001-005-0-0</t>
  </si>
  <si>
    <t>Installation of a new Nilson Ave. Booser Pump Station</t>
  </si>
  <si>
    <t>0233001-011-0-0</t>
  </si>
  <si>
    <t>Redevelopment of wells # 2 and 5</t>
  </si>
  <si>
    <t>1530004-015-0-0</t>
  </si>
  <si>
    <t>Construction of a new Fairview Ave tank</t>
  </si>
  <si>
    <t>0720001-003-0-0</t>
  </si>
  <si>
    <t>Construct a 1.25 MG storage tank</t>
  </si>
  <si>
    <t>0303001-005-0-0</t>
  </si>
  <si>
    <t>Installation of water meters for 2,500 unmetered services</t>
  </si>
  <si>
    <t>1503001-004-0-0</t>
  </si>
  <si>
    <t>Construction of a new water storage tank</t>
  </si>
  <si>
    <t>1410001-005-0-0</t>
  </si>
  <si>
    <t>Installation of a new generator and equipment controls</t>
  </si>
  <si>
    <t xml:space="preserve">1329001-004-0-0 </t>
  </si>
  <si>
    <t>New Wycoff Mills Water Storage Tank with transmission mains</t>
  </si>
  <si>
    <t>1104001-001-0-0</t>
  </si>
  <si>
    <t>East Greenwich Township</t>
  </si>
  <si>
    <t>Construction of a new 1 MG elevated storage tank</t>
  </si>
  <si>
    <t>0803001-002-0-0</t>
  </si>
  <si>
    <t>Harding Woods MHC</t>
  </si>
  <si>
    <t>Installation of new water meters in Harding Woods Mobile Home Park</t>
  </si>
  <si>
    <t>1710001-002-0-0</t>
  </si>
  <si>
    <t>Replacement of electrical cable for wellfield which includes Well Nos. 3, 4 &amp; 5</t>
  </si>
  <si>
    <t>0705001-005-0-0</t>
  </si>
  <si>
    <t>Rehab of Braidburn wells #1 &amp; #2; Canoe Brook wells #2, #3 &amp; #4</t>
  </si>
  <si>
    <t>0705001-004-0-0</t>
  </si>
  <si>
    <t>Third Street Well Replacement</t>
  </si>
  <si>
    <t>0508001-003-0-0</t>
  </si>
  <si>
    <t>Rehabilitation of Well 1A</t>
  </si>
  <si>
    <t>0221001-003-0-0</t>
  </si>
  <si>
    <t>Installation of emergency generator at wells</t>
  </si>
  <si>
    <t>1609001-004-0-0</t>
  </si>
  <si>
    <t>Upgrade security features at drinking water facilities</t>
  </si>
  <si>
    <t>1415001-004-0-0</t>
  </si>
  <si>
    <t>Lakehurst Borough</t>
  </si>
  <si>
    <t>Redevelopment of Well 16</t>
  </si>
  <si>
    <t>1513001-001-0-0</t>
  </si>
  <si>
    <t>Installation of a water main interconnection (8 inch - 5,000 ft) between the Highlands water system and the Sunset Lakes water system to supplement water demands during summer</t>
  </si>
  <si>
    <t>1918003-001-0-0</t>
  </si>
  <si>
    <t>Monterey Iron Removal</t>
  </si>
  <si>
    <t>1345001-007-0-0</t>
  </si>
  <si>
    <t>Installation of nanofiltration for hardness removal (No. Tingley Lane)</t>
  </si>
  <si>
    <t>1225001-003-0-0</t>
  </si>
  <si>
    <t>Installation of nanofiltration for hardness removal (So. Tingley Lane)</t>
  </si>
  <si>
    <t>1225001-004-0-0</t>
  </si>
  <si>
    <t>Replacement of water meters</t>
  </si>
  <si>
    <t>0701001-005-0-0</t>
  </si>
  <si>
    <t>Renovation of treatment plant - addition of ion exchange for well #1 &amp; #2</t>
  </si>
  <si>
    <t>1410001-001-0-0</t>
  </si>
  <si>
    <t>Construction of Water Treatment Facility for removal of manganese</t>
  </si>
  <si>
    <t>1411001-001-0-0</t>
  </si>
  <si>
    <t>Replacement of water meters for 150 homes</t>
  </si>
  <si>
    <t>1904009-001-0-0</t>
  </si>
  <si>
    <t>Construction of New Water Mains to serve existing homes in Ocean Acres (Phase 5)</t>
  </si>
  <si>
    <t>1530004-006-0-0</t>
  </si>
  <si>
    <t>Bellmawr Borough</t>
  </si>
  <si>
    <t xml:space="preserve">Replacement of water mains will be needed to serve a redevelopment area. </t>
  </si>
  <si>
    <t>0404001-003-0-0</t>
  </si>
  <si>
    <t xml:space="preserve"> A new 0.3 MG storage tank is needed to serve a Brownfield redevelopment area.</t>
  </si>
  <si>
    <t>0404001-004-0-0</t>
  </si>
  <si>
    <t>Install new meters and water conservation devices at Collier Services Bldgs</t>
  </si>
  <si>
    <t>1328300-005-0-0</t>
  </si>
  <si>
    <t>Interconnection of Twin Lake and Short Hill Systems</t>
  </si>
  <si>
    <t>0712001-004-0-0</t>
  </si>
  <si>
    <t>Upgrade to SCADA</t>
  </si>
  <si>
    <t>0221001-007-0-0</t>
  </si>
  <si>
    <t>Smithvillve ASR Well</t>
  </si>
  <si>
    <t>0119002-006-0-0</t>
  </si>
  <si>
    <t>Construction of an interconnection w/ New Brunswick City including 1450 Lf of water main and a booster pump station</t>
  </si>
  <si>
    <t>1808001-007-0-0</t>
  </si>
  <si>
    <t>Replacement of well 1A at Browning Rd WTP</t>
  </si>
  <si>
    <t>0424001-005-0-0</t>
  </si>
  <si>
    <t>Jackson Township MUA</t>
  </si>
  <si>
    <t>Construction of back up well for Manhattan Water Treatment Plant</t>
  </si>
  <si>
    <t>1511001-006-0-0</t>
  </si>
  <si>
    <t>Construction of a new Well 11 to replace Well 8 due to infiltration</t>
  </si>
  <si>
    <t>1503001-001-0-0</t>
  </si>
  <si>
    <t>Modifications to Well 6 at the Route 532 WTP which includes replacement of pump and motors</t>
  </si>
  <si>
    <t>1520001-002-0-0</t>
  </si>
  <si>
    <t>Freehold Borough</t>
  </si>
  <si>
    <t>Replace and construct two well houses that protect well pumps</t>
  </si>
  <si>
    <t>1315001-001-0-0</t>
  </si>
  <si>
    <t>Redevelopment/ Rehabilitation to Well 5</t>
  </si>
  <si>
    <t>0812001-002-0-0</t>
  </si>
  <si>
    <t>Construct an interconnection for bulk purchase</t>
  </si>
  <si>
    <t>1415001-005-0-0</t>
  </si>
  <si>
    <t>Mount Olive Township</t>
  </si>
  <si>
    <t>Installation of 5,000 LF of 12 inch main to interconnect Tinc Farm  and Goldmine; interconnect Lynnwood System within Mount Olive Township</t>
  </si>
  <si>
    <t>1427015-001-0-0</t>
  </si>
  <si>
    <t>Sea Village Marina</t>
  </si>
  <si>
    <t>Install a new well 1R, to replace well 1</t>
  </si>
  <si>
    <t>0108021-001-0-0</t>
  </si>
  <si>
    <t>Replace water meters</t>
  </si>
  <si>
    <t>1808001-005-0-0</t>
  </si>
  <si>
    <t>Purchase of water meters to replace existing meters-Phases 2 to 4</t>
  </si>
  <si>
    <t>0306001-003-0-0</t>
  </si>
  <si>
    <t>Replacement of water meters to a remote read system</t>
  </si>
  <si>
    <t>0708001-004-0-0</t>
  </si>
  <si>
    <t>Mine Hill Township</t>
  </si>
  <si>
    <t>1420001-004-0-0</t>
  </si>
  <si>
    <t>Replace approximately 800 water meters</t>
  </si>
  <si>
    <t>1415001-006-0-0</t>
  </si>
  <si>
    <t>Rehabilitate the Borough's two wells</t>
  </si>
  <si>
    <t xml:space="preserve">1329001-003-0-0 </t>
  </si>
  <si>
    <t>Drill two additional wells to increase the capacity at Yellowbrook WTP</t>
  </si>
  <si>
    <t>1345001-011-0-0</t>
  </si>
  <si>
    <t xml:space="preserve">New Administration building for Water system </t>
  </si>
  <si>
    <t>0424001-006-0-0</t>
  </si>
  <si>
    <t>Ancillary Improvements to the Old Manhattan Water Treatment Facility</t>
  </si>
  <si>
    <t>1511001-007-0-0</t>
  </si>
  <si>
    <t>Installation of 1,700 LF of 8 inch PVC water main extension on Memorial Drive and 680 LF of 12 inch PVC main on Hillside Avenue</t>
  </si>
  <si>
    <t>1533001-003-0-0</t>
  </si>
  <si>
    <t>New Jersey Water Supply Authority</t>
  </si>
  <si>
    <t>Construction of Intake  Pumping Intake Building</t>
  </si>
  <si>
    <t>1352005-004-0-0</t>
  </si>
  <si>
    <t>Construction of a Water Treatment Plant and main for Nishuane well</t>
  </si>
  <si>
    <t>0713001-008-0-0</t>
  </si>
  <si>
    <t>Redevelop Glenfield Wells</t>
  </si>
  <si>
    <t>0713001-006-0-0</t>
  </si>
  <si>
    <t>Lacey Township</t>
  </si>
  <si>
    <t>Construction of two test wells # 7 and 8</t>
  </si>
  <si>
    <t>1512001-001-0-0</t>
  </si>
  <si>
    <t>Rehabilitate well #4</t>
  </si>
  <si>
    <t>0306001-002-0-0</t>
  </si>
  <si>
    <t>Redrilling of well, approximately 450 feet deep</t>
  </si>
  <si>
    <t>0405001-007-0-0</t>
  </si>
  <si>
    <t>New Water Treatment Plant for Well 6</t>
  </si>
  <si>
    <t>1410001-002-0-0</t>
  </si>
  <si>
    <t>Construction of a new surface water treatment plant for reactivated Elbo Pt well</t>
  </si>
  <si>
    <t>1912001-010-0-0</t>
  </si>
  <si>
    <t>Install new well and construct associated treatment facilities, SCADA system, generator &amp; mains</t>
  </si>
  <si>
    <t>1912001-008-0-0</t>
  </si>
  <si>
    <t>New Well #3 - Upgrades to plant, well house and pump</t>
  </si>
  <si>
    <t>1104001-002-0-0</t>
  </si>
  <si>
    <t>Construct new well #3</t>
  </si>
  <si>
    <t>0803001-001-0-0</t>
  </si>
  <si>
    <t>Construction of a well house for well#4 w/ associated piping</t>
  </si>
  <si>
    <t>0803001-003-0-0</t>
  </si>
  <si>
    <t>Upgrades to pump and telemetering on well #7</t>
  </si>
  <si>
    <t>1415001-011-0-0</t>
  </si>
  <si>
    <t>Drill new well #9</t>
  </si>
  <si>
    <t>1415001-010-0-0</t>
  </si>
  <si>
    <t>Drill well #8 to replace existing wells</t>
  </si>
  <si>
    <t>1415001-009-0-0</t>
  </si>
  <si>
    <t>NJ American Water Co.-Bridgeport</t>
  </si>
  <si>
    <t>Beckett Well Replacement</t>
  </si>
  <si>
    <t>0809001-001-0-0</t>
  </si>
  <si>
    <t>Farmingdale Borough</t>
  </si>
  <si>
    <t>http://www.state.nj.us/dep/watersupply/loanprog.htm</t>
  </si>
  <si>
    <t>Redevelop well #3; upgrade control system for well #3 &amp; 4, misc improvements to the WTP</t>
  </si>
  <si>
    <t>1314001-001-0-0</t>
  </si>
  <si>
    <t>Construct new transmission mains in the northeast section of the Borough</t>
  </si>
  <si>
    <t>1219001-005-0-0</t>
  </si>
  <si>
    <t>Construct a new 4 MGD surface water treatment plant</t>
  </si>
  <si>
    <t>0324001-002-0-0</t>
  </si>
  <si>
    <t>Construction of two new wells</t>
  </si>
  <si>
    <t>0233001-009-0-0</t>
  </si>
  <si>
    <t>Installation of 2,300 LF of 8 inch water main and appurtances on Hillcrest and Upper Mountain Avenues</t>
  </si>
  <si>
    <t>1421003-001-0-0</t>
  </si>
  <si>
    <t>United Water /Franklin Lakes Twp</t>
  </si>
  <si>
    <t>Construction of about 3,600 LF of 8 inch water main in the vicinity of Birch Road which currently has private wells</t>
  </si>
  <si>
    <t>0220001-001-0-0</t>
  </si>
  <si>
    <t>Woodland Park Borough</t>
  </si>
  <si>
    <t>Extension of water mains to service homes that are on private wells</t>
  </si>
  <si>
    <t>1616001-001-0-0</t>
  </si>
  <si>
    <t>Upgrade telemetry on Round Hill Storage Tank</t>
  </si>
  <si>
    <t>1415001-008-0-0</t>
  </si>
  <si>
    <t>Logan Township</t>
  </si>
  <si>
    <t>Water Main Extension</t>
  </si>
  <si>
    <t>Undetermined</t>
  </si>
  <si>
    <t>Total:</t>
  </si>
  <si>
    <t>* Note: Any project that receives 80 points under Category D is considered a disadvantaged community</t>
  </si>
  <si>
    <r>
      <t>Boldface</t>
    </r>
    <r>
      <rPr>
        <sz val="10"/>
        <rFont val="Arial"/>
        <family val="0"/>
      </rPr>
      <t>:  Project is included in the Smart Growth Package</t>
    </r>
  </si>
  <si>
    <t>Green Category</t>
  </si>
  <si>
    <t>Supplemental Loans:</t>
  </si>
  <si>
    <t>*</t>
  </si>
  <si>
    <t>Bridgeton City</t>
  </si>
  <si>
    <t>Radium Removal for Well Nos 18 and 19</t>
  </si>
  <si>
    <t>0601001-002-1</t>
  </si>
  <si>
    <t>Flemington Borough</t>
  </si>
  <si>
    <t>Construction of an arsenic removal system for wells 4,5,7  &amp; 1</t>
  </si>
  <si>
    <t>1009001-003/004-1</t>
  </si>
  <si>
    <t>Sea Girt Borough</t>
  </si>
  <si>
    <t>Upgrade  to existing Iron removal treatment plant, clean &amp; line mains, paint storage tank</t>
  </si>
  <si>
    <t>1344001-001/002/003-1</t>
  </si>
  <si>
    <t>60-100</t>
  </si>
  <si>
    <t>Notes:</t>
  </si>
  <si>
    <t>1.) Please refer to the Drinking Water “Living List” of projects that is updated weekly at http://www.nj.gov/dep/arra/docs/arra_dw_2009.pdf</t>
  </si>
  <si>
    <t>2.) ARRA loan terms are:</t>
  </si>
  <si>
    <t xml:space="preserve">    50 percent of the total project costs (up to $7.5 million) will be awarded as principal forgiveness loans;</t>
  </si>
  <si>
    <t xml:space="preserve">    25 percent of the total project costs (up to $2.5 million) will be awarded as zero interest loans from NJDEP; and</t>
  </si>
  <si>
    <t xml:space="preserve">    25 percent of the balance of the total project cost (up to $2.5 million) will be awarded as a loan at the market rate from the Trust.</t>
  </si>
  <si>
    <t>3.) If the total project(s) cost (including the leveraged Trust portion) for a water system is more than $10 million,</t>
  </si>
  <si>
    <t xml:space="preserve">     then the remainder of the project will be covered by the traditional DWSRF program.</t>
  </si>
  <si>
    <t>4.) ARRA loans and traditional loans will be awarded based on rank then readiness to proceed.</t>
  </si>
  <si>
    <t>5.) Additionally, points were revised, as explained in the Public Hearing Summary and Response Document in Appendix B, for several projects.</t>
  </si>
  <si>
    <t xml:space="preserve">     The List has changed; projects that did not submit a recommitment letter, were bypassed or withdrew  from the 2009 funding cycle were deleted from the 2009 List.</t>
  </si>
  <si>
    <t>75-115.023</t>
  </si>
  <si>
    <t xml:space="preserve">3 Projects </t>
  </si>
  <si>
    <t>Subtotal</t>
  </si>
  <si>
    <t>Traditional/ARRA Loans:</t>
  </si>
  <si>
    <t>Green Projects</t>
  </si>
  <si>
    <t>Oceangate Borough</t>
  </si>
  <si>
    <t>E</t>
  </si>
  <si>
    <t>W</t>
  </si>
  <si>
    <t>W or E-Business Case Approval Needed</t>
  </si>
  <si>
    <t>7 projects total</t>
  </si>
  <si>
    <t>TOTAL</t>
  </si>
  <si>
    <t xml:space="preserve"> </t>
  </si>
  <si>
    <t>Year</t>
  </si>
  <si>
    <t>No. of Projects</t>
  </si>
  <si>
    <t>Total Loan Amount</t>
  </si>
  <si>
    <t>Total</t>
  </si>
  <si>
    <t xml:space="preserve">The detailed lists of projects funded from 1998-2008 can be found on our website at: </t>
  </si>
  <si>
    <t>You may also call us at (609) 292-5550 and request a hard copy.</t>
  </si>
  <si>
    <r>
      <t>Click on the link:</t>
    </r>
    <r>
      <rPr>
        <b/>
        <sz val="10"/>
        <rFont val="Arial"/>
        <family val="2"/>
      </rPr>
      <t xml:space="preserve"> Publications</t>
    </r>
  </si>
  <si>
    <t>November 2008 Funded Projects through Other Sources</t>
  </si>
  <si>
    <t>DWSRF Project Priority Master List</t>
  </si>
  <si>
    <t>RANK</t>
  </si>
  <si>
    <t>SYSTEM NAME</t>
  </si>
  <si>
    <t>COUNTY</t>
  </si>
  <si>
    <t>PROJECT DESCRIPTION</t>
  </si>
  <si>
    <t>PR0JECT NUMBER</t>
  </si>
  <si>
    <t>POPULATION SERVED</t>
  </si>
  <si>
    <t>BUILDING COST</t>
  </si>
  <si>
    <t>SUPPORT COST</t>
  </si>
  <si>
    <t>TOTAL PROJECT COST</t>
  </si>
  <si>
    <t>*A</t>
  </si>
  <si>
    <t>*B</t>
  </si>
  <si>
    <t>*C</t>
  </si>
  <si>
    <t>*D</t>
  </si>
  <si>
    <t>*E</t>
  </si>
  <si>
    <t>TOTAL POINTS</t>
  </si>
  <si>
    <t>EST. STATE  CERT. DATE (yymmdd)</t>
  </si>
  <si>
    <t>Newark City</t>
  </si>
  <si>
    <t>Essex</t>
  </si>
  <si>
    <t>Construction of a cover for the Cedar Grove Reservoir</t>
  </si>
  <si>
    <t>0714001-012-0-0</t>
  </si>
  <si>
    <t>100730</t>
  </si>
  <si>
    <t>Passaic Valley WC</t>
  </si>
  <si>
    <t>Passaic</t>
  </si>
  <si>
    <t>Decommission the Levine Finished Water Reservoir and construct a new 5 MG water storage tank</t>
  </si>
  <si>
    <t>1605002-014-0-0</t>
  </si>
  <si>
    <t>Bridgeton  City</t>
  </si>
  <si>
    <t>Cumberland</t>
  </si>
  <si>
    <t>Installation of radium removal treatment at well #13</t>
  </si>
  <si>
    <t>0601001-003-0-0</t>
  </si>
  <si>
    <t>090730</t>
  </si>
  <si>
    <t>Hopatcong Borough</t>
  </si>
  <si>
    <t>Sussex</t>
  </si>
  <si>
    <t>Installation of 48-inch pipe at wells to increase chlorine contact time at nine wells</t>
  </si>
  <si>
    <t>1912001-009-0-0</t>
  </si>
  <si>
    <t>North Jersey District WS</t>
  </si>
  <si>
    <t>Construction of a new 50 MGD  Bellville Pump Station, purchase the Virginia Street Pump Station and 60-inch transmission mains, modifications to the Virginia Street Pump Station, and construct flow metering stations</t>
  </si>
  <si>
    <t>1613001-013-0-0</t>
  </si>
  <si>
    <t>Aqua NJ - Hamilton</t>
  </si>
  <si>
    <t>Mercer</t>
  </si>
  <si>
    <t>Addition of radium treatment at Well 12 to resolve MCL exceedance</t>
  </si>
  <si>
    <t>1103001-006-0-0</t>
  </si>
  <si>
    <t>Addition of radium treatment at Well 14 to resolve MCL exceedance</t>
  </si>
  <si>
    <t>1103001-003-0-0</t>
  </si>
  <si>
    <t>Addition of radium treatment at Well 9 to resolve MCL exceedance</t>
  </si>
  <si>
    <t>1103001-005-0-0</t>
  </si>
  <si>
    <t>Vineland City</t>
  </si>
  <si>
    <t>Addition of treatment for radium removal on waste stream for well #13 and add air stripper for MTBE</t>
  </si>
  <si>
    <t>0614003-006-0-0</t>
  </si>
  <si>
    <t>Treatment for radium removal for well #9</t>
  </si>
  <si>
    <t>0614003-005-0-0</t>
  </si>
  <si>
    <t>United Water Inc.-Toms River</t>
  </si>
  <si>
    <t>Ocean</t>
  </si>
  <si>
    <t>Construction of a new 5.6 MGD water treatment facility to treat water from 3 existing wells under ACO of NJDEP for radionuclides - Berkeley</t>
  </si>
  <si>
    <t>1507005-002-0-0</t>
  </si>
  <si>
    <t>Belleville Township</t>
  </si>
  <si>
    <t>Replacement of 7,000 lead service lines</t>
  </si>
  <si>
    <t>0701001-003-0-0</t>
  </si>
  <si>
    <t>Installation of lead corrosion control measures at four interconnections</t>
  </si>
  <si>
    <t>0701001-004-0-0</t>
  </si>
  <si>
    <t>Winslow Township</t>
  </si>
  <si>
    <t>Camden</t>
  </si>
  <si>
    <t>Add radium removal treatment at existing wells 1 and 8 to correct Maximum Contaminant Level violations</t>
  </si>
  <si>
    <t>0436007-006-0-0</t>
  </si>
  <si>
    <t>Sparta Township Water Utility</t>
  </si>
  <si>
    <t>Installation of uranium treatment equipment at two of the existing Autumn Hill well house (Well 1 and Well 2)</t>
  </si>
  <si>
    <t>1918004-003-0-0</t>
  </si>
  <si>
    <t>Upper Deerfield Twp</t>
  </si>
  <si>
    <t>Radium Treatment Removal for Love Lane WTP (wells # 3 &amp; 4)</t>
  </si>
  <si>
    <t>0613004-001-0-0</t>
  </si>
  <si>
    <t>Willor Manor Water Company</t>
  </si>
  <si>
    <t>Install disinfection treatment to address total coliform and associated structures to house treatment, well, and pumping facilities including rehabilitation of existing well</t>
  </si>
  <si>
    <t>1904008-001-0-0</t>
  </si>
  <si>
    <t>Ramsey Board of Public Utilities</t>
  </si>
  <si>
    <t>Bergen</t>
  </si>
  <si>
    <t>Arsenic treatment system at the Spring Street Treatment Facility</t>
  </si>
  <si>
    <t>0248001-009-0-0</t>
  </si>
  <si>
    <t>Bordentown City</t>
  </si>
  <si>
    <t>Burlington</t>
  </si>
  <si>
    <t>Install radium removal treatment system and post chlorination</t>
  </si>
  <si>
    <t>0303001-003-0-0</t>
  </si>
  <si>
    <t>Stillwater Twp District #1</t>
  </si>
  <si>
    <t>Installation of radium removal treatment at Edgewood wells #5 &amp; 5A</t>
  </si>
  <si>
    <t>1920001-001-0-0</t>
  </si>
  <si>
    <t>Atlantic City MUA</t>
  </si>
  <si>
    <t>Atlantic</t>
  </si>
  <si>
    <t>Replace aged concrete cradle for 48-inch transmission pipe</t>
  </si>
  <si>
    <t>0102001-002-0-0</t>
  </si>
  <si>
    <t>Replace existing main with 8-inch - Chelsea Heights</t>
  </si>
  <si>
    <t>0102001-004-0-0</t>
  </si>
  <si>
    <t>Camden City</t>
  </si>
  <si>
    <t>Replacement of water mains on South Merrimac Road and New Hampshire Road</t>
  </si>
  <si>
    <t>0408001-004-0-0</t>
  </si>
  <si>
    <t>Aqua NJ - Woolwich</t>
  </si>
  <si>
    <t>Gloucester</t>
  </si>
  <si>
    <t>New interconnection with NJAWC to connect to Tri-County Regional Pipeline -- Critical Area #2 (16 -inch transmission main)</t>
  </si>
  <si>
    <t>0824001-001-0-0</t>
  </si>
  <si>
    <t>Rehabilitate the North Camden pump station</t>
  </si>
  <si>
    <t>0408001-006-0-0</t>
  </si>
  <si>
    <t>Pine Hill MUA</t>
  </si>
  <si>
    <t>Construction of GAC filtration system for removal of IPMP - Critical Area #2</t>
  </si>
  <si>
    <t>0428002-001-0-0</t>
  </si>
  <si>
    <t>Keansburg Borough</t>
  </si>
  <si>
    <t>Monmouth</t>
  </si>
  <si>
    <t>Improvements (desalination treatment facility) to existing Water Treatment Plant to remove TDS, chlorides and sodium - Critical Area #1</t>
  </si>
  <si>
    <t>1321001-001-0-0</t>
  </si>
  <si>
    <t>091015</t>
  </si>
  <si>
    <t>Improvement of chemical feed equipment, pressure gauges, meters and alarms for increased security measures</t>
  </si>
  <si>
    <t>1613001-012-0-0</t>
  </si>
  <si>
    <t>Construction of a 6 MG baffled clearwell and rehab of an existing clearwell to include baffles</t>
  </si>
  <si>
    <t>1613001-014-0-0</t>
  </si>
  <si>
    <t>Install 6 Layer Aerators including air piping and appurtenances. Purchase and install one unit of variable speed, oil-free compressor w/ instrumentations</t>
  </si>
  <si>
    <t>1613001-016-0-0</t>
  </si>
  <si>
    <t>Rehabilitation of existing WTP including (1) repainting waste washwater storage, surge tank and filter gallery; prevention of stagnation at the Balancing Reservoir (2) Install permanent centrifuge in the existing Residuals Treatment Facility (3) Provide SCADA monitoring improvements for Wanaque aqueducts</t>
  </si>
  <si>
    <t>1613001-020-0-0</t>
  </si>
  <si>
    <t>Construction of an ozonation facility</t>
  </si>
  <si>
    <t>0714001-001-0-0</t>
  </si>
  <si>
    <t>Removal and disposal of sludge from lagoon</t>
  </si>
  <si>
    <t>0714001-013-0-0</t>
  </si>
  <si>
    <t>Rehabiltation of twelve pressure filters, eight aerators and rehab of the existing lime silo at Morris-Delair WTP</t>
  </si>
  <si>
    <t>0408001-017-0-0</t>
  </si>
  <si>
    <t>Replacement of VOC tower media, removal and replacement of existing degasifier, and restoration of surface treatments and finishes for the pressure filter at Parkside WTP</t>
  </si>
  <si>
    <t>0408001-016-0-0</t>
  </si>
  <si>
    <t>Morris-Delair WTP improvements - Phase II - Upgrade plant SCADA system, replace existing sludge pumps, install safety guards, self closing gates at work platforms, new booster pumps and four new wells</t>
  </si>
  <si>
    <t>0408001-015-0-0</t>
  </si>
  <si>
    <t>Installation of a new 0.75 MG water storage tank &amp; Rehabilitation of existing reservoir</t>
  </si>
  <si>
    <t>0601001-004-0-0</t>
  </si>
  <si>
    <t>Salem City</t>
  </si>
  <si>
    <t>Salem</t>
  </si>
  <si>
    <t>Construction of a new 2 MGD Surface Water Treatment Plant to replace the existing  surface water capacity of 3 MGD Surface Water Treatment Plant</t>
  </si>
  <si>
    <t>1712001-001-0-0</t>
  </si>
  <si>
    <t>Egg Harbor City</t>
  </si>
  <si>
    <t>Replacement of a water treatment plant</t>
  </si>
  <si>
    <t>0107001-002-0-0</t>
  </si>
  <si>
    <t>Red Bank Borough</t>
  </si>
  <si>
    <t>Treatment facilities improvements which include new pressure facilities, chemical feed equipment and security equipment</t>
  </si>
  <si>
    <t>1340001-001-0-0</t>
  </si>
  <si>
    <t>Rehab of the Kearny/Bayonne Transmission main</t>
  </si>
  <si>
    <t>1613001-009-0-0</t>
  </si>
  <si>
    <t>Construct a 48 inch by-pass main and rehabilitate the single 70+ yr old 74 inch aqueduct</t>
  </si>
  <si>
    <t>1613001-006-0-0</t>
  </si>
  <si>
    <t>Cleaning and lining of water mains, upgrading 4 inch mains to 6 &amp; 8 inch mains, replace old fire hydrants</t>
  </si>
  <si>
    <t>0714001-008-0-0</t>
  </si>
  <si>
    <t>Replacement of 12,000 Lead service lines</t>
  </si>
  <si>
    <t>0714001-009-0-0</t>
  </si>
  <si>
    <t>Cleaning &amp; lining of 70,000 LF of 6, 8 &amp; 12-inch water mains</t>
  </si>
  <si>
    <t>0714001-005-0-0</t>
  </si>
  <si>
    <t>Rehab of 42-inch Steel water main including cleaning &amp; lining</t>
  </si>
  <si>
    <t>0714001-002-0-0</t>
  </si>
  <si>
    <t>Replacement of undersized water mains with 6 &amp; 8-inch</t>
  </si>
  <si>
    <t>0714001-006-0-0</t>
  </si>
  <si>
    <t>Replacement of Lead Service Lines in schools including child care centers approved by the City of Camden Board of Education</t>
  </si>
  <si>
    <t>0408001-014-0-0</t>
  </si>
  <si>
    <t>Cleaning &amp; Lining of distribution and transmission mains on Cooper, Federal, Arch &amp; Market Streets, Delaware Ave., Riverside &amp; Aquarium Drives</t>
  </si>
  <si>
    <t>0408001-013-0-0</t>
  </si>
  <si>
    <t>Cleaning and lining of approximately 57,000 feet of various transmission mains ranging in size between 16 to 36 inches in diameter</t>
  </si>
  <si>
    <t>0408001-020-0-0</t>
  </si>
  <si>
    <t>Furnishing and installation of approximately 400 fire hydrants, replacement of approximately 100 inoperative valves, lead water service lines in the Fairview section of Camden and furnish and delivery of approximately 5,000 meters</t>
  </si>
  <si>
    <t>0408001-019-0-0</t>
  </si>
  <si>
    <t>Replacement of 2,190 LF of 6 inch with 8 inch main</t>
  </si>
  <si>
    <t>0601001-005-0-0</t>
  </si>
  <si>
    <t>Construct ASR well with wellhouse</t>
  </si>
  <si>
    <t>0102001-003-0-0</t>
  </si>
  <si>
    <t>New Brunswick City</t>
  </si>
  <si>
    <t>Middlesex</t>
  </si>
  <si>
    <t>Repairs to 3 pumping stations including replacement of pumps, motors and control systems</t>
  </si>
  <si>
    <t>1214001-004-0-0</t>
  </si>
  <si>
    <t>(1) Replacement of existing traveling screen, large valves and instrumentation improvements at Ramapo Pump Station (2) Replacement of antiquated electrical equipment at Treatment Plant Raw Water Pump Station</t>
  </si>
  <si>
    <t>1613001-019-0-0</t>
  </si>
  <si>
    <t>Surface inspection, surface preparation and  painting of a 5 MG standpipe (North Camden Tank) and two 2 MG elevated tanks (Kaighn Avenue and Whitman Park Tank)</t>
  </si>
  <si>
    <t>0408001-018-0-0</t>
  </si>
  <si>
    <t>Manchester Township</t>
  </si>
  <si>
    <t>Water main replacement on Northampton Blvd; Yorkshire Ct water main replacement; Wilbur Ave &amp; Holly Rd intersection water main reconstruction &amp; 10th Ave water main extension</t>
  </si>
  <si>
    <t>1518005-001-0-0</t>
  </si>
  <si>
    <t>NJ American Water Co.-Pennsgrove</t>
  </si>
  <si>
    <t>Replacement of 4,850 LF of water mains of Spring, Garnet and Hoover Streets and Briar Lane</t>
  </si>
  <si>
    <t>1707001-001-0-0</t>
  </si>
  <si>
    <t>Manchester Utilities Authority</t>
  </si>
  <si>
    <t>1603001-010-0-0</t>
  </si>
  <si>
    <t>1603001-002-0-0</t>
  </si>
  <si>
    <t>Retrofit Sedimentation basins 5 and 6 with Dissolved Air Flotation Treatment (DAF)</t>
  </si>
  <si>
    <t>1613001-022-0-0</t>
  </si>
  <si>
    <t>Upgrade residual treatment process to include belt thickners</t>
  </si>
  <si>
    <t>1605002-018-0-0</t>
  </si>
  <si>
    <t>Jersey City/Jersey City MUA</t>
  </si>
  <si>
    <t>Hudson</t>
  </si>
  <si>
    <t>Filter upgrade @ Booton Reservoir Treatment Plant</t>
  </si>
  <si>
    <t>0906001-001-0-0</t>
  </si>
  <si>
    <t>Mahwah Township</t>
  </si>
  <si>
    <t>Rehabilitation of Ford Wellfield treatment, pumps &amp; motors, electrical, SCADA and transmission mains</t>
  </si>
  <si>
    <t>0233001-006-0-0</t>
  </si>
  <si>
    <t xml:space="preserve">Security system improvements (1) Addition of cameras at remote sites, alarm monitoring, fire alarms at Wanaque WTP (2) Communication systems with area police department </t>
  </si>
  <si>
    <t>Security system improvements - Relocation of Wanaque WTP main entrance gate closer to Ringwood Blvd</t>
  </si>
  <si>
    <t>1613001-018-0-0</t>
  </si>
  <si>
    <t>Implementation of alternative energy generation systems including solar collectors and wind energy at the Wanaque TP for reduction of utility power consumption</t>
  </si>
  <si>
    <t>1613001-021-0-0</t>
  </si>
  <si>
    <t>Rehabilitation of the basculate gate at the Charlotteburgh Reservoir with alarm and control systems</t>
  </si>
  <si>
    <t>0714001-011-0-0</t>
  </si>
  <si>
    <t>Construction of a hydro-electric facility at the pre-treatment plant screen building</t>
  </si>
  <si>
    <t>0714001-007-0-0</t>
  </si>
  <si>
    <t>Construction of a new storage tank</t>
  </si>
  <si>
    <t>0107001-001-0-0</t>
  </si>
  <si>
    <t>Rehabilitate Central Avenue Storage Tank which includes painting the tank</t>
  </si>
  <si>
    <t>1603001-006-0-0</t>
  </si>
  <si>
    <t>Replace existing booster station at former filter plant with new booster station at Morley and High Mountain in North Haledon</t>
  </si>
  <si>
    <t>1603001-007-0-0</t>
  </si>
  <si>
    <t>Paulsboro Borough</t>
  </si>
  <si>
    <t>Replace .5 MG elevated storage tank</t>
  </si>
  <si>
    <t>0814001-001-0-0</t>
  </si>
  <si>
    <t>Brick Township MUA</t>
  </si>
  <si>
    <t>Replace gaseous chlorine with sodium hypochlorite as part of overall chemical upgrades to WTP</t>
  </si>
  <si>
    <t>1506001-002-0-0</t>
  </si>
  <si>
    <t>Bayonne MUA/Bayonne Redevelopment Authority</t>
  </si>
  <si>
    <t>Water Mains for a brownfield redevelopment - Bayonne Crossing</t>
  </si>
  <si>
    <t>0901001-005-0-0</t>
  </si>
  <si>
    <t>Painting of 1.0 MG elevated storage tank</t>
  </si>
  <si>
    <t>1518005-002-0-0</t>
  </si>
  <si>
    <t>Harrison Water Dept/Hudson County IA</t>
  </si>
  <si>
    <t>Brownfield designated site, 5,000 LF of 12-inch water main upgrade on Cape May Street and Frank E. Rogers Blvd. -- Metro Centre</t>
  </si>
  <si>
    <t>0904001-002-0-0</t>
  </si>
  <si>
    <t>Harrison Water Dept</t>
  </si>
  <si>
    <t>Brownfield designated site, 626 LF of 8-inch water main upgrades between 3rd St and Frank E. Rodgers Blvd - Harrison Commons</t>
  </si>
  <si>
    <t>0904001-003-0-0</t>
  </si>
  <si>
    <t>Netcong Borough</t>
  </si>
  <si>
    <t>Morris</t>
  </si>
  <si>
    <t>Replacement of leaking water mains</t>
  </si>
  <si>
    <t>1428001-002-0-0</t>
  </si>
  <si>
    <t>Sussex Borough</t>
  </si>
  <si>
    <t>Water Treatment Plant upgrades</t>
  </si>
  <si>
    <t>1921001-001-0-0</t>
  </si>
  <si>
    <t>Central Regional Board of Ed. Bayville</t>
  </si>
  <si>
    <t>Additional treatment on existing well</t>
  </si>
  <si>
    <t>1505355-001-0-0</t>
  </si>
  <si>
    <t>Bayview Water Co.</t>
  </si>
  <si>
    <t>Construction of new storage tank on New Jersey Avenue</t>
  </si>
  <si>
    <t>0604001-004-0-0</t>
  </si>
  <si>
    <t>Installation of 5,100 LF of water mains to improve water quality and pressure in North Arlington</t>
  </si>
  <si>
    <t>1605002-012-0-0</t>
  </si>
  <si>
    <t>Clean and line 22,000 LF of water mains in Passaic City</t>
  </si>
  <si>
    <t>1605002-011-0-0</t>
  </si>
  <si>
    <t>Replacement of 3,000 LF of 12-inch main in Clifton City</t>
  </si>
  <si>
    <t>1605002-013-0-0</t>
  </si>
  <si>
    <t>Replace approximately 200 large antiquated valves</t>
  </si>
  <si>
    <t>1605002-015-0-0</t>
  </si>
  <si>
    <t>Installation of 7000 LF of 12-inch main to replace Granite Ave storage tank</t>
  </si>
  <si>
    <t>1605002-017-0-0</t>
  </si>
  <si>
    <t>Installation of 2200 LF of 12-inch main to connect Eastside Pumping station to Paterson's downtown area</t>
  </si>
  <si>
    <t>1605002-019-0-0</t>
  </si>
  <si>
    <t>NJ City University/Jersey City</t>
  </si>
  <si>
    <t>Redevelopment of Brownfield site to the west of the New Jersey City University main campus that includes installation of 4" Ductile Iron Pipes</t>
  </si>
  <si>
    <t>0906001-005-0-0</t>
  </si>
  <si>
    <t>Replacement of 38,234 old water meters in the distribution system. Size ranges from 5/8" to 8"</t>
  </si>
  <si>
    <t>0714001-010-0-0</t>
  </si>
  <si>
    <t>Bayonne MUA</t>
  </si>
  <si>
    <t>Slip line 3,500 LF of 48-inch Aqueduct  - Phase 1</t>
  </si>
  <si>
    <t>0901001-003-0-0</t>
  </si>
  <si>
    <t>Rehabilitation of gate house valve chamber and venturi flow meter</t>
  </si>
  <si>
    <t>0901001-004-0-0</t>
  </si>
  <si>
    <t>Monmouth Co. Improvement Auth/Southeast Monmouth MUA</t>
  </si>
  <si>
    <t>Upgrades to instrumentation and controls at Manasquan WTP</t>
  </si>
  <si>
    <t>1352005-003-0-0</t>
  </si>
  <si>
    <t>Rehabilitation of the ozone system at the Manasquan WTP</t>
  </si>
  <si>
    <t>1352005-002-0-0</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</si>
</sst>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quot;$&quot;#,##0.00"/>
    <numFmt numFmtId="166" formatCode="0.000"/>
    <numFmt numFmtId="167" formatCode="0.0"/>
    <numFmt numFmtId="168" formatCode="#,##0.000"/>
    <numFmt numFmtId="169" formatCode="_(&quot;$&quot;* #,##0.0_);_(&quot;$&quot;* \(#,##0.0\);_(&quot;$&quot;* &quot;-&quot;??_);_(@_)"/>
    <numFmt numFmtId="170" formatCode="_(&quot;$&quot;* #,##0_);_(&quot;$&quot;* \(#,##0\);_(&quot;$&quot;* &quot;-&quot;??_);_(@_)"/>
    <numFmt numFmtId="171" formatCode="&quot;$&quot;#,##0"/>
    <numFmt numFmtId="172" formatCode="0.0000"/>
    <numFmt numFmtId="173" formatCode="#,##0;[Red]#,##0"/>
    <numFmt numFmtId="174" formatCode="0.000000"/>
    <numFmt numFmtId="175" formatCode="0.00000"/>
    <numFmt numFmtId="176" formatCode="mmmm\ d\,\ yyyy"/>
    <numFmt numFmtId="177" formatCode="0.0%"/>
    <numFmt numFmtId="178" formatCode="mmm\-dd\-yy"/>
    <numFmt numFmtId="179" formatCode="#,##0.00000"/>
    <numFmt numFmtId="180" formatCode="&quot;$&quot;#,##0.000_);\(&quot;$&quot;#,##0.000\)"/>
    <numFmt numFmtId="181" formatCode="&quot;$&quot;#,##0.0000_);\(&quot;$&quot;#,##0.0000\)"/>
    <numFmt numFmtId="182" formatCode="&quot;$&quot;#,##0.0_);\(&quot;$&quot;#,##0.0\)"/>
    <numFmt numFmtId="183" formatCode="&quot;$&quot;#,##0.0"/>
    <numFmt numFmtId="184" formatCode="0.000%"/>
    <numFmt numFmtId="185" formatCode="0.0000%"/>
    <numFmt numFmtId="186" formatCode="&quot;$&quot;#,##0.000"/>
    <numFmt numFmtId="187" formatCode="&quot;$&quot;#,##0.0000"/>
    <numFmt numFmtId="188" formatCode="[&lt;=9999999]###\-####;\(###\)\ ###\-####"/>
    <numFmt numFmtId="189" formatCode="&quot;$&quot;#,##0.00;[Red]&quot;$&quot;#,##0.00"/>
    <numFmt numFmtId="190" formatCode="00000"/>
    <numFmt numFmtId="191" formatCode="yyyy"/>
    <numFmt numFmtId="192" formatCode="mm/dd/yy"/>
    <numFmt numFmtId="193" formatCode="#,##0.000_);[Red]\(#,##0.000\)"/>
    <numFmt numFmtId="194" formatCode="mmm\-dd\-yyyy"/>
    <numFmt numFmtId="195" formatCode="#,##0.0_);[Red]\(#,##0.0\)"/>
    <numFmt numFmtId="196" formatCode="#,##0.0"/>
    <numFmt numFmtId="197" formatCode="0.00000000"/>
    <numFmt numFmtId="198" formatCode="0.0000000"/>
    <numFmt numFmtId="199" formatCode="0.00000000000"/>
    <numFmt numFmtId="200" formatCode="0.0000000000"/>
    <numFmt numFmtId="201" formatCode="0.000000000"/>
    <numFmt numFmtId="202" formatCode="0.000000000000"/>
    <numFmt numFmtId="203" formatCode="#,##0.0000"/>
    <numFmt numFmtId="204" formatCode="#,##0.000000"/>
    <numFmt numFmtId="205" formatCode="#,##0.0000000"/>
    <numFmt numFmtId="206" formatCode="#,##0.00000000"/>
    <numFmt numFmtId="207" formatCode="#,##0.000000000"/>
    <numFmt numFmtId="208" formatCode="#,##0.0000000000"/>
    <numFmt numFmtId="209" formatCode="#,##0.00000000000"/>
    <numFmt numFmtId="210" formatCode="#,##0.000000000000"/>
    <numFmt numFmtId="211" formatCode="&quot;$&quot;#,##0;[Red]&quot;$&quot;#,##0"/>
    <numFmt numFmtId="212" formatCode="&quot;$&quot;#,##0.0;[Red]&quot;$&quot;#,##0.0"/>
    <numFmt numFmtId="213" formatCode="&quot;Yes&quot;;&quot;Yes&quot;;&quot;No&quot;"/>
    <numFmt numFmtId="214" formatCode="&quot;True&quot;;&quot;True&quot;;&quot;False&quot;"/>
    <numFmt numFmtId="215" formatCode="&quot;On&quot;;&quot;On&quot;;&quot;Off&quot;"/>
    <numFmt numFmtId="216" formatCode="[$€-2]\ #,##0.00_);[Red]\([$€-2]\ #,##0.00\)"/>
    <numFmt numFmtId="217" formatCode="mm/dd/yy;@"/>
  </numFmts>
  <fonts count="23">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b/>
      <sz val="8"/>
      <name val="Arial"/>
      <family val="2"/>
    </font>
    <font>
      <b/>
      <sz val="10"/>
      <name val="Arial"/>
      <family val="2"/>
    </font>
    <font>
      <sz val="8"/>
      <name val="Tahoma"/>
      <family val="2"/>
    </font>
    <font>
      <sz val="10"/>
      <name val="Times New Roman"/>
      <family val="1"/>
    </font>
    <font>
      <b/>
      <sz val="10"/>
      <name val="Times New Roman"/>
      <family val="1"/>
    </font>
    <font>
      <b/>
      <sz val="10"/>
      <color indexed="9"/>
      <name val="Arial"/>
      <family val="2"/>
    </font>
    <font>
      <sz val="10"/>
      <color indexed="9"/>
      <name val="Arial"/>
      <family val="2"/>
    </font>
    <font>
      <sz val="12"/>
      <name val="Arial"/>
      <family val="2"/>
    </font>
    <font>
      <b/>
      <sz val="14"/>
      <name val="Arial"/>
      <family val="2"/>
    </font>
    <font>
      <b/>
      <sz val="8.5"/>
      <name val="Arial"/>
      <family val="2"/>
    </font>
    <font>
      <b/>
      <sz val="9"/>
      <name val="Arial"/>
      <family val="2"/>
    </font>
    <font>
      <sz val="11.75"/>
      <name val="Arial"/>
      <family val="0"/>
    </font>
    <font>
      <b/>
      <sz val="12"/>
      <name val="Tahoma"/>
      <family val="2"/>
    </font>
    <font>
      <sz val="10"/>
      <name val="Tahoma"/>
      <family val="2"/>
    </font>
    <font>
      <b/>
      <sz val="10"/>
      <color indexed="12"/>
      <name val="Tahoma"/>
      <family val="2"/>
    </font>
    <font>
      <b/>
      <sz val="10"/>
      <name val="Tahoma"/>
      <family val="2"/>
    </font>
    <font>
      <sz val="10"/>
      <color indexed="10"/>
      <name val="Tahoma"/>
      <family val="2"/>
    </font>
    <font>
      <b/>
      <sz val="8"/>
      <name val="Tahoma"/>
      <family val="2"/>
    </font>
  </fonts>
  <fills count="2">
    <fill>
      <patternFill/>
    </fill>
    <fill>
      <patternFill patternType="gray125"/>
    </fill>
  </fills>
  <borders count="3">
    <border>
      <left/>
      <right/>
      <top/>
      <bottom/>
      <diagonal/>
    </border>
    <border>
      <left>
        <color indexed="63"/>
      </left>
      <right>
        <color indexed="63"/>
      </right>
      <top style="thin"/>
      <bottom style="double"/>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0">
    <xf numFmtId="0" fontId="0" fillId="0" borderId="0" xfId="0" applyAlignment="1">
      <alignment/>
    </xf>
    <xf numFmtId="0" fontId="4" fillId="0" borderId="0" xfId="0" applyFont="1" applyFill="1" applyAlignment="1">
      <alignment/>
    </xf>
    <xf numFmtId="0" fontId="5" fillId="0" borderId="0" xfId="0" applyNumberFormat="1" applyFont="1" applyBorder="1" applyAlignment="1">
      <alignment horizontal="center" vertical="top" wrapText="1"/>
    </xf>
    <xf numFmtId="0" fontId="5" fillId="0" borderId="0" xfId="0" applyFont="1" applyFill="1" applyBorder="1" applyAlignment="1">
      <alignment horizontal="center" vertical="top" wrapText="1"/>
    </xf>
    <xf numFmtId="0" fontId="5" fillId="0" borderId="0" xfId="0" applyFont="1" applyBorder="1" applyAlignment="1">
      <alignment horizontal="center" vertical="top" wrapText="1"/>
    </xf>
    <xf numFmtId="3" fontId="5" fillId="0" borderId="0" xfId="0" applyNumberFormat="1" applyFont="1" applyBorder="1" applyAlignment="1" applyProtection="1">
      <alignment horizontal="center" vertical="top" wrapText="1"/>
      <protection/>
    </xf>
    <xf numFmtId="165" fontId="5" fillId="0" borderId="0" xfId="0" applyNumberFormat="1" applyFont="1" applyBorder="1" applyAlignment="1" applyProtection="1">
      <alignment horizontal="right" vertical="top" wrapText="1"/>
      <protection/>
    </xf>
    <xf numFmtId="166" fontId="5" fillId="0" borderId="0" xfId="0" applyNumberFormat="1" applyFont="1" applyBorder="1" applyAlignment="1">
      <alignment horizontal="center" vertical="top" wrapText="1"/>
    </xf>
    <xf numFmtId="49" fontId="5" fillId="0" borderId="0" xfId="0" applyNumberFormat="1" applyFont="1" applyBorder="1" applyAlignment="1" applyProtection="1">
      <alignment horizontal="center" vertical="top" wrapText="1"/>
      <protection/>
    </xf>
    <xf numFmtId="0" fontId="5" fillId="0" borderId="0" xfId="0" applyNumberFormat="1" applyFont="1" applyAlignment="1">
      <alignment horizontal="center"/>
    </xf>
    <xf numFmtId="0" fontId="5" fillId="0" borderId="0" xfId="0" applyFont="1" applyAlignment="1">
      <alignment wrapText="1"/>
    </xf>
    <xf numFmtId="0" fontId="5" fillId="0" borderId="0" xfId="0" applyNumberFormat="1" applyFont="1" applyAlignment="1">
      <alignment horizontal="center" wrapText="1"/>
    </xf>
    <xf numFmtId="3" fontId="5" fillId="0" borderId="0" xfId="0" applyNumberFormat="1" applyFont="1" applyAlignment="1" applyProtection="1">
      <alignment horizontal="right" wrapText="1"/>
      <protection/>
    </xf>
    <xf numFmtId="165" fontId="5" fillId="0" borderId="0" xfId="0" applyNumberFormat="1" applyFont="1" applyAlignment="1" applyProtection="1">
      <alignment horizontal="right" wrapText="1"/>
      <protection/>
    </xf>
    <xf numFmtId="165" fontId="5" fillId="0" borderId="0" xfId="0" applyNumberFormat="1" applyFont="1" applyAlignment="1">
      <alignment horizontal="right" wrapText="1"/>
    </xf>
    <xf numFmtId="0" fontId="5" fillId="0" borderId="0" xfId="0" applyFont="1" applyAlignment="1">
      <alignment horizontal="center" wrapText="1"/>
    </xf>
    <xf numFmtId="0" fontId="5" fillId="0" borderId="0" xfId="0" applyFont="1" applyFill="1" applyAlignment="1">
      <alignment horizontal="center" wrapText="1"/>
    </xf>
    <xf numFmtId="166" fontId="5" fillId="0" borderId="0" xfId="0" applyNumberFormat="1" applyFont="1" applyAlignment="1">
      <alignment horizontal="center" wrapText="1"/>
    </xf>
    <xf numFmtId="166" fontId="5" fillId="0" borderId="0" xfId="0" applyNumberFormat="1" applyFont="1" applyAlignment="1">
      <alignment wrapText="1"/>
    </xf>
    <xf numFmtId="49" fontId="5" fillId="0" borderId="0" xfId="0" applyNumberFormat="1" applyFont="1" applyFill="1" applyBorder="1" applyAlignment="1">
      <alignment horizontal="center" wrapText="1"/>
    </xf>
    <xf numFmtId="0" fontId="5" fillId="0" borderId="0" xfId="0" applyFont="1" applyFill="1" applyBorder="1" applyAlignment="1">
      <alignment wrapText="1"/>
    </xf>
    <xf numFmtId="0" fontId="5" fillId="0" borderId="0" xfId="0" applyNumberFormat="1" applyFont="1" applyFill="1" applyBorder="1" applyAlignment="1">
      <alignment horizontal="center" wrapText="1"/>
    </xf>
    <xf numFmtId="3" fontId="5" fillId="0" borderId="0" xfId="0" applyNumberFormat="1" applyFont="1" applyFill="1" applyBorder="1" applyAlignment="1" applyProtection="1">
      <alignment horizontal="right" wrapText="1"/>
      <protection/>
    </xf>
    <xf numFmtId="165" fontId="5" fillId="0" borderId="0" xfId="0" applyNumberFormat="1" applyFont="1" applyFill="1" applyBorder="1" applyAlignment="1">
      <alignment horizontal="right" wrapText="1"/>
    </xf>
    <xf numFmtId="0" fontId="5" fillId="0" borderId="0" xfId="0" applyFont="1" applyFill="1" applyBorder="1" applyAlignment="1">
      <alignment horizontal="center" wrapText="1"/>
    </xf>
    <xf numFmtId="166" fontId="5" fillId="0" borderId="0" xfId="0" applyNumberFormat="1" applyFont="1" applyFill="1" applyBorder="1" applyAlignment="1">
      <alignment horizontal="center" wrapText="1"/>
    </xf>
    <xf numFmtId="0" fontId="3" fillId="0" borderId="0" xfId="0" applyFont="1" applyAlignment="1">
      <alignment wrapText="1"/>
    </xf>
    <xf numFmtId="0" fontId="3" fillId="0" borderId="0" xfId="0" applyNumberFormat="1" applyFont="1" applyFill="1" applyBorder="1" applyAlignment="1">
      <alignment horizontal="center" wrapText="1"/>
    </xf>
    <xf numFmtId="3" fontId="3" fillId="0" borderId="0" xfId="0" applyNumberFormat="1" applyFont="1" applyAlignment="1">
      <alignment wrapText="1"/>
    </xf>
    <xf numFmtId="165" fontId="3" fillId="0" borderId="0" xfId="0" applyNumberFormat="1" applyFont="1" applyAlignment="1">
      <alignment horizontal="right" wrapText="1"/>
    </xf>
    <xf numFmtId="0" fontId="3" fillId="0" borderId="0" xfId="0" applyFont="1" applyFill="1" applyAlignment="1">
      <alignment horizontal="center" wrapText="1"/>
    </xf>
    <xf numFmtId="0" fontId="3" fillId="0" borderId="0" xfId="0" applyFont="1" applyAlignment="1">
      <alignment horizontal="center" wrapText="1"/>
    </xf>
    <xf numFmtId="0" fontId="3" fillId="0" borderId="0" xfId="0" applyFont="1" applyFill="1" applyBorder="1" applyAlignment="1">
      <alignment horizontal="center" wrapText="1"/>
    </xf>
    <xf numFmtId="166" fontId="3" fillId="0" borderId="0" xfId="0" applyNumberFormat="1" applyFont="1" applyAlignment="1">
      <alignment horizontal="center" wrapText="1"/>
    </xf>
    <xf numFmtId="49" fontId="3" fillId="0" borderId="0" xfId="0" applyNumberFormat="1" applyFont="1" applyFill="1" applyBorder="1" applyAlignment="1">
      <alignment horizontal="center" wrapText="1"/>
    </xf>
    <xf numFmtId="0" fontId="3" fillId="0" borderId="0" xfId="0" applyFont="1" applyFill="1" applyBorder="1" applyAlignment="1">
      <alignment wrapText="1"/>
    </xf>
    <xf numFmtId="3" fontId="3" fillId="0" borderId="0" xfId="0" applyNumberFormat="1" applyFont="1" applyFill="1" applyBorder="1" applyAlignment="1" applyProtection="1">
      <alignment horizontal="right" wrapText="1"/>
      <protection/>
    </xf>
    <xf numFmtId="165" fontId="3" fillId="0" borderId="0" xfId="0" applyNumberFormat="1" applyFont="1" applyFill="1" applyBorder="1" applyAlignment="1" applyProtection="1">
      <alignment horizontal="right" wrapText="1"/>
      <protection/>
    </xf>
    <xf numFmtId="165" fontId="3" fillId="0" borderId="0" xfId="0" applyNumberFormat="1" applyFont="1" applyFill="1" applyBorder="1" applyAlignment="1">
      <alignment horizontal="right" wrapText="1"/>
    </xf>
    <xf numFmtId="166" fontId="3" fillId="0" borderId="0" xfId="0" applyNumberFormat="1" applyFont="1" applyFill="1" applyBorder="1" applyAlignment="1">
      <alignment horizontal="center" wrapText="1"/>
    </xf>
    <xf numFmtId="165" fontId="5" fillId="0" borderId="0" xfId="0" applyNumberFormat="1" applyFont="1" applyFill="1" applyBorder="1" applyAlignment="1" applyProtection="1">
      <alignment horizontal="right" wrapText="1"/>
      <protection/>
    </xf>
    <xf numFmtId="0" fontId="3" fillId="0" borderId="0" xfId="0" applyFont="1" applyFill="1" applyBorder="1" applyAlignment="1">
      <alignment/>
    </xf>
    <xf numFmtId="165" fontId="3" fillId="0" borderId="0" xfId="0" applyNumberFormat="1" applyFont="1" applyFill="1" applyBorder="1" applyAlignment="1" applyProtection="1">
      <alignment horizontal="right"/>
      <protection/>
    </xf>
    <xf numFmtId="165" fontId="3" fillId="0" borderId="0" xfId="0" applyNumberFormat="1" applyFont="1" applyFill="1" applyBorder="1" applyAlignment="1">
      <alignment horizontal="right"/>
    </xf>
    <xf numFmtId="0" fontId="3" fillId="0" borderId="0" xfId="0" applyFont="1" applyFill="1" applyBorder="1" applyAlignment="1">
      <alignment horizontal="center"/>
    </xf>
    <xf numFmtId="166" fontId="3" fillId="0" borderId="0" xfId="0" applyNumberFormat="1" applyFont="1" applyFill="1" applyBorder="1" applyAlignment="1">
      <alignment horizontal="center"/>
    </xf>
    <xf numFmtId="166" fontId="5" fillId="0" borderId="0" xfId="0" applyNumberFormat="1" applyFont="1" applyAlignment="1">
      <alignment/>
    </xf>
    <xf numFmtId="49" fontId="3" fillId="0" borderId="0" xfId="0" applyNumberFormat="1" applyFont="1" applyFill="1" applyBorder="1" applyAlignment="1">
      <alignment horizontal="center"/>
    </xf>
    <xf numFmtId="165" fontId="3" fillId="0" borderId="0" xfId="0" applyNumberFormat="1" applyFont="1" applyAlignment="1">
      <alignment horizontal="right"/>
    </xf>
    <xf numFmtId="0" fontId="3" fillId="0" borderId="0" xfId="0" applyFont="1" applyFill="1" applyAlignment="1">
      <alignment wrapText="1"/>
    </xf>
    <xf numFmtId="0" fontId="3" fillId="0" borderId="0" xfId="0" applyFont="1" applyAlignment="1">
      <alignment/>
    </xf>
    <xf numFmtId="0" fontId="3" fillId="0" borderId="0" xfId="0" applyNumberFormat="1" applyFont="1" applyAlignment="1">
      <alignment horizontal="center" wrapText="1"/>
    </xf>
    <xf numFmtId="3" fontId="3" fillId="0" borderId="0" xfId="0" applyNumberFormat="1" applyFont="1" applyAlignment="1" applyProtection="1">
      <alignment horizontal="right" wrapText="1"/>
      <protection/>
    </xf>
    <xf numFmtId="165" fontId="3" fillId="0" borderId="0" xfId="0" applyNumberFormat="1" applyFont="1" applyAlignment="1" applyProtection="1">
      <alignment horizontal="right"/>
      <protection/>
    </xf>
    <xf numFmtId="0" fontId="3" fillId="0" borderId="0" xfId="0" applyFont="1" applyAlignment="1">
      <alignment horizontal="center"/>
    </xf>
    <xf numFmtId="0" fontId="3" fillId="0" borderId="0" xfId="0" applyFont="1" applyFill="1" applyAlignment="1">
      <alignment horizontal="center"/>
    </xf>
    <xf numFmtId="49" fontId="3" fillId="0" borderId="0" xfId="0" applyNumberFormat="1" applyFont="1" applyAlignment="1">
      <alignment horizontal="center"/>
    </xf>
    <xf numFmtId="165" fontId="3" fillId="0" borderId="0" xfId="0" applyNumberFormat="1" applyFont="1" applyBorder="1" applyAlignment="1">
      <alignment horizontal="right" wrapText="1"/>
    </xf>
    <xf numFmtId="49" fontId="3" fillId="0" borderId="0" xfId="0" applyNumberFormat="1" applyFont="1" applyAlignment="1">
      <alignment horizontal="center" wrapText="1"/>
    </xf>
    <xf numFmtId="0" fontId="5" fillId="0" borderId="0" xfId="0" applyFont="1" applyFill="1" applyBorder="1" applyAlignment="1">
      <alignment/>
    </xf>
    <xf numFmtId="165" fontId="5" fillId="0" borderId="0" xfId="0" applyNumberFormat="1" applyFont="1" applyFill="1" applyBorder="1" applyAlignment="1" applyProtection="1">
      <alignment horizontal="right"/>
      <protection/>
    </xf>
    <xf numFmtId="165" fontId="5" fillId="0" borderId="0" xfId="0" applyNumberFormat="1" applyFont="1" applyAlignment="1">
      <alignment horizontal="right"/>
    </xf>
    <xf numFmtId="165" fontId="5" fillId="0" borderId="0" xfId="0" applyNumberFormat="1" applyFont="1" applyFill="1" applyBorder="1" applyAlignment="1">
      <alignment horizontal="right"/>
    </xf>
    <xf numFmtId="0" fontId="5" fillId="0" borderId="0" xfId="0" applyFont="1" applyFill="1" applyBorder="1" applyAlignment="1">
      <alignment horizontal="center"/>
    </xf>
    <xf numFmtId="166" fontId="5"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3" fontId="5" fillId="0" borderId="0" xfId="0" applyNumberFormat="1" applyFont="1" applyAlignment="1">
      <alignment wrapText="1"/>
    </xf>
    <xf numFmtId="0" fontId="5" fillId="0" borderId="0" xfId="0" applyFont="1" applyFill="1" applyAlignment="1">
      <alignment wrapText="1"/>
    </xf>
    <xf numFmtId="165" fontId="3" fillId="0" borderId="0" xfId="0" applyNumberFormat="1" applyFont="1" applyAlignment="1" applyProtection="1">
      <alignment horizontal="right" wrapText="1"/>
      <protection/>
    </xf>
    <xf numFmtId="165" fontId="3" fillId="0" borderId="0" xfId="0" applyNumberFormat="1" applyFont="1" applyAlignment="1">
      <alignment horizontal="right"/>
    </xf>
    <xf numFmtId="165" fontId="5" fillId="0" borderId="0" xfId="0" applyNumberFormat="1" applyFont="1" applyFill="1" applyAlignment="1">
      <alignment horizontal="right" wrapText="1"/>
    </xf>
    <xf numFmtId="166" fontId="5" fillId="0" borderId="0" xfId="0" applyNumberFormat="1" applyFont="1" applyFill="1" applyAlignment="1">
      <alignment wrapText="1"/>
    </xf>
    <xf numFmtId="0" fontId="3" fillId="0" borderId="0" xfId="0" applyFont="1" applyBorder="1" applyAlignment="1">
      <alignment wrapText="1"/>
    </xf>
    <xf numFmtId="0" fontId="3" fillId="0" borderId="0" xfId="0" applyNumberFormat="1" applyFont="1" applyBorder="1" applyAlignment="1">
      <alignment horizontal="center" wrapText="1"/>
    </xf>
    <xf numFmtId="3" fontId="3" fillId="0" borderId="0" xfId="0" applyNumberFormat="1" applyFont="1" applyBorder="1" applyAlignment="1" applyProtection="1">
      <alignment horizontal="right" wrapText="1"/>
      <protection/>
    </xf>
    <xf numFmtId="165" fontId="3" fillId="0" borderId="0" xfId="0" applyNumberFormat="1" applyFont="1" applyFill="1" applyAlignment="1">
      <alignment horizontal="right" wrapText="1"/>
    </xf>
    <xf numFmtId="0" fontId="3" fillId="0" borderId="0" xfId="0" applyFont="1" applyBorder="1" applyAlignment="1">
      <alignment horizontal="center" wrapText="1"/>
    </xf>
    <xf numFmtId="166" fontId="3" fillId="0" borderId="0" xfId="0" applyNumberFormat="1" applyFont="1" applyBorder="1" applyAlignment="1">
      <alignment horizontal="center" wrapText="1"/>
    </xf>
    <xf numFmtId="3" fontId="5" fillId="0" borderId="0" xfId="0" applyNumberFormat="1" applyFont="1" applyAlignment="1">
      <alignment/>
    </xf>
    <xf numFmtId="0" fontId="5" fillId="0" borderId="0" xfId="0" applyFont="1" applyAlignment="1">
      <alignment/>
    </xf>
    <xf numFmtId="165" fontId="5" fillId="0" borderId="0" xfId="0" applyNumberFormat="1" applyFont="1" applyAlignment="1" applyProtection="1">
      <alignment horizontal="right"/>
      <protection/>
    </xf>
    <xf numFmtId="0" fontId="5" fillId="0" borderId="0" xfId="0" applyFont="1" applyAlignment="1">
      <alignment horizontal="center"/>
    </xf>
    <xf numFmtId="0" fontId="5" fillId="0" borderId="0" xfId="0" applyFont="1" applyFill="1" applyAlignment="1">
      <alignment horizontal="center"/>
    </xf>
    <xf numFmtId="166" fontId="5" fillId="0" borderId="0" xfId="0" applyNumberFormat="1" applyFont="1" applyAlignment="1">
      <alignment horizontal="center"/>
    </xf>
    <xf numFmtId="3" fontId="3" fillId="0" borderId="0" xfId="0" applyNumberFormat="1" applyFont="1" applyAlignment="1">
      <alignment horizontal="right" wrapText="1"/>
    </xf>
    <xf numFmtId="49" fontId="5" fillId="0" borderId="0" xfId="0" applyNumberFormat="1" applyFont="1" applyAlignment="1">
      <alignment horizontal="center" wrapText="1"/>
    </xf>
    <xf numFmtId="3" fontId="3" fillId="0" borderId="0" xfId="0" applyNumberFormat="1" applyFont="1" applyAlignment="1">
      <alignment/>
    </xf>
    <xf numFmtId="165" fontId="3" fillId="0" borderId="0" xfId="0" applyNumberFormat="1" applyFont="1" applyFill="1" applyAlignment="1">
      <alignment horizontal="right"/>
    </xf>
    <xf numFmtId="166" fontId="3" fillId="0" borderId="0" xfId="0" applyNumberFormat="1" applyFont="1" applyAlignment="1">
      <alignment horizontal="center"/>
    </xf>
    <xf numFmtId="3" fontId="5" fillId="0" borderId="0" xfId="0" applyNumberFormat="1" applyFont="1" applyAlignment="1">
      <alignment horizontal="right" wrapText="1"/>
    </xf>
    <xf numFmtId="3" fontId="5" fillId="0" borderId="0" xfId="0" applyNumberFormat="1" applyFont="1" applyFill="1" applyBorder="1" applyAlignment="1">
      <alignment wrapText="1"/>
    </xf>
    <xf numFmtId="165" fontId="3" fillId="0" borderId="0" xfId="0" applyNumberFormat="1" applyFont="1" applyBorder="1" applyAlignment="1">
      <alignment horizontal="right"/>
    </xf>
    <xf numFmtId="49" fontId="3" fillId="0" borderId="0" xfId="0" applyNumberFormat="1" applyFont="1" applyAlignment="1">
      <alignment wrapText="1"/>
    </xf>
    <xf numFmtId="3" fontId="3" fillId="0" borderId="0" xfId="0" applyNumberFormat="1" applyFont="1" applyFill="1" applyAlignment="1">
      <alignment horizontal="right" wrapText="1"/>
    </xf>
    <xf numFmtId="3" fontId="3" fillId="0" borderId="0" xfId="0" applyNumberFormat="1" applyFont="1" applyFill="1" applyBorder="1" applyAlignment="1">
      <alignment wrapText="1"/>
    </xf>
    <xf numFmtId="0" fontId="3" fillId="0" borderId="0" xfId="0" applyFont="1" applyFill="1" applyAlignment="1">
      <alignment/>
    </xf>
    <xf numFmtId="0" fontId="3" fillId="0" borderId="0" xfId="0" applyNumberFormat="1" applyFont="1" applyFill="1" applyAlignment="1">
      <alignment horizontal="center" wrapText="1"/>
    </xf>
    <xf numFmtId="165" fontId="3" fillId="0" borderId="0" xfId="0" applyNumberFormat="1" applyFont="1" applyFill="1" applyAlignment="1" applyProtection="1">
      <alignment horizontal="right"/>
      <protection/>
    </xf>
    <xf numFmtId="0" fontId="3" fillId="0" borderId="0" xfId="0" applyNumberFormat="1" applyFont="1" applyAlignment="1">
      <alignment wrapText="1"/>
    </xf>
    <xf numFmtId="3" fontId="3" fillId="0" borderId="0" xfId="0" applyNumberFormat="1" applyFont="1" applyFill="1" applyBorder="1" applyAlignment="1">
      <alignment horizontal="right" wrapText="1"/>
    </xf>
    <xf numFmtId="3" fontId="3" fillId="0" borderId="0" xfId="0" applyNumberFormat="1" applyFont="1" applyFill="1" applyAlignment="1">
      <alignment wrapText="1"/>
    </xf>
    <xf numFmtId="0" fontId="3" fillId="0" borderId="0" xfId="0" applyNumberFormat="1" applyFont="1" applyFill="1" applyBorder="1" applyAlignment="1">
      <alignment horizontal="left" wrapText="1"/>
    </xf>
    <xf numFmtId="3" fontId="3" fillId="0" borderId="0" xfId="0" applyNumberFormat="1" applyFont="1" applyFill="1" applyAlignment="1" applyProtection="1">
      <alignment horizontal="right" wrapText="1"/>
      <protection/>
    </xf>
    <xf numFmtId="165" fontId="3" fillId="0" borderId="0" xfId="0" applyNumberFormat="1" applyFont="1" applyBorder="1" applyAlignment="1" applyProtection="1">
      <alignment horizontal="right" wrapText="1"/>
      <protection/>
    </xf>
    <xf numFmtId="0" fontId="5" fillId="0" borderId="0" xfId="0" applyNumberFormat="1" applyFont="1" applyAlignment="1">
      <alignment wrapText="1"/>
    </xf>
    <xf numFmtId="165" fontId="6" fillId="0" borderId="1" xfId="0" applyNumberFormat="1" applyFont="1" applyBorder="1" applyAlignment="1">
      <alignment horizontal="right" wrapText="1"/>
    </xf>
    <xf numFmtId="0" fontId="5" fillId="0" borderId="0" xfId="0" applyNumberFormat="1" applyFont="1" applyAlignment="1">
      <alignment/>
    </xf>
    <xf numFmtId="0" fontId="6" fillId="0" borderId="0" xfId="0" applyFont="1" applyAlignment="1">
      <alignment/>
    </xf>
    <xf numFmtId="0" fontId="4" fillId="0" borderId="0" xfId="0" applyFont="1" applyAlignment="1">
      <alignment/>
    </xf>
    <xf numFmtId="0" fontId="0" fillId="0" borderId="0" xfId="0" applyAlignment="1">
      <alignment/>
    </xf>
    <xf numFmtId="0" fontId="0" fillId="0" borderId="0" xfId="0" applyAlignment="1">
      <alignment horizontal="right"/>
    </xf>
    <xf numFmtId="165" fontId="5" fillId="0" borderId="0" xfId="0" applyNumberFormat="1" applyFont="1" applyBorder="1" applyAlignment="1" applyProtection="1">
      <alignment vertical="top" wrapText="1"/>
      <protection/>
    </xf>
    <xf numFmtId="165" fontId="5" fillId="0" borderId="0" xfId="0" applyNumberFormat="1" applyFont="1" applyBorder="1" applyAlignment="1" applyProtection="1">
      <alignment horizontal="center" vertical="top" wrapText="1"/>
      <protection/>
    </xf>
    <xf numFmtId="166" fontId="5" fillId="0" borderId="0" xfId="0" applyNumberFormat="1" applyFont="1" applyBorder="1" applyAlignment="1">
      <alignment horizontal="right" vertical="top" wrapText="1"/>
    </xf>
    <xf numFmtId="0" fontId="6" fillId="0" borderId="0" xfId="0" applyFont="1" applyAlignment="1">
      <alignment wrapText="1"/>
    </xf>
    <xf numFmtId="0" fontId="5" fillId="0" borderId="0" xfId="0" applyNumberFormat="1" applyFont="1" applyBorder="1" applyAlignment="1">
      <alignment horizontal="center" vertical="top"/>
    </xf>
    <xf numFmtId="0" fontId="6" fillId="0" borderId="0" xfId="0" applyNumberFormat="1" applyFont="1" applyBorder="1" applyAlignment="1">
      <alignment horizontal="center" vertical="top"/>
    </xf>
    <xf numFmtId="0" fontId="8" fillId="0" borderId="0" xfId="0" applyFont="1" applyFill="1" applyAlignment="1">
      <alignment horizontal="left" wrapText="1"/>
    </xf>
    <xf numFmtId="0" fontId="8" fillId="0" borderId="0" xfId="0" applyFont="1" applyAlignment="1">
      <alignment horizontal="left" wrapText="1"/>
    </xf>
    <xf numFmtId="38" fontId="3" fillId="0" borderId="0" xfId="0" applyNumberFormat="1" applyFont="1" applyAlignment="1">
      <alignment wrapText="1"/>
    </xf>
    <xf numFmtId="41" fontId="8" fillId="0" borderId="0" xfId="0" applyNumberFormat="1" applyFont="1" applyFill="1" applyAlignment="1">
      <alignment horizontal="left" wrapText="1"/>
    </xf>
    <xf numFmtId="166" fontId="5" fillId="0" borderId="0" xfId="0" applyNumberFormat="1" applyFont="1" applyAlignment="1">
      <alignment horizontal="right" wrapText="1"/>
    </xf>
    <xf numFmtId="166" fontId="5" fillId="0" borderId="0" xfId="0" applyNumberFormat="1" applyFont="1" applyAlignment="1">
      <alignment horizontal="right"/>
    </xf>
    <xf numFmtId="0" fontId="9" fillId="0" borderId="0" xfId="0" applyFont="1" applyAlignment="1">
      <alignment horizontal="left" wrapText="1"/>
    </xf>
    <xf numFmtId="0" fontId="6" fillId="0" borderId="0" xfId="0" applyFont="1" applyBorder="1" applyAlignment="1">
      <alignment horizontal="center" vertical="top"/>
    </xf>
    <xf numFmtId="0" fontId="5" fillId="0" borderId="0" xfId="0" applyFont="1" applyBorder="1" applyAlignment="1">
      <alignment horizontal="center" vertical="top"/>
    </xf>
    <xf numFmtId="171" fontId="3" fillId="0" borderId="0" xfId="0" applyNumberFormat="1" applyFont="1" applyAlignment="1">
      <alignment horizontal="right" wrapText="1"/>
    </xf>
    <xf numFmtId="171" fontId="3" fillId="0" borderId="0" xfId="0" applyNumberFormat="1" applyFont="1" applyFill="1" applyBorder="1" applyAlignment="1">
      <alignment horizontal="right" wrapText="1"/>
    </xf>
    <xf numFmtId="17" fontId="3" fillId="0" borderId="0" xfId="0" applyNumberFormat="1" applyFont="1" applyAlignment="1">
      <alignment horizontal="center" wrapText="1"/>
    </xf>
    <xf numFmtId="17" fontId="3" fillId="0" borderId="0" xfId="0" applyNumberFormat="1" applyFont="1" applyAlignment="1">
      <alignment horizontal="center"/>
    </xf>
    <xf numFmtId="171" fontId="3" fillId="0" borderId="0" xfId="0" applyNumberFormat="1" applyFont="1" applyAlignment="1" applyProtection="1">
      <alignment horizontal="right" wrapText="1"/>
      <protection/>
    </xf>
    <xf numFmtId="171" fontId="5" fillId="0" borderId="0" xfId="0" applyNumberFormat="1" applyFont="1" applyAlignment="1">
      <alignment horizontal="right" wrapText="1"/>
    </xf>
    <xf numFmtId="49" fontId="3" fillId="0" borderId="0" xfId="0" applyNumberFormat="1" applyFont="1" applyFill="1" applyAlignment="1">
      <alignment horizontal="center"/>
    </xf>
    <xf numFmtId="49" fontId="3" fillId="0" borderId="0" xfId="0" applyNumberFormat="1" applyFont="1" applyFill="1" applyAlignment="1">
      <alignment horizontal="center" wrapText="1"/>
    </xf>
    <xf numFmtId="165" fontId="6" fillId="0" borderId="0" xfId="0" applyNumberFormat="1" applyFont="1" applyAlignment="1">
      <alignment/>
    </xf>
    <xf numFmtId="0" fontId="0" fillId="0" borderId="0" xfId="0" applyNumberFormat="1" applyAlignment="1">
      <alignment/>
    </xf>
    <xf numFmtId="0" fontId="6" fillId="0" borderId="2" xfId="0" applyFont="1" applyBorder="1" applyAlignment="1">
      <alignment horizontal="center"/>
    </xf>
    <xf numFmtId="0" fontId="10" fillId="0" borderId="0" xfId="0" applyFont="1" applyBorder="1" applyAlignment="1">
      <alignment horizontal="center"/>
    </xf>
    <xf numFmtId="1" fontId="0" fillId="0" borderId="2" xfId="0" applyNumberFormat="1" applyFont="1" applyBorder="1" applyAlignment="1">
      <alignment horizontal="center"/>
    </xf>
    <xf numFmtId="0" fontId="0" fillId="0" borderId="2" xfId="0" applyFont="1" applyBorder="1" applyAlignment="1">
      <alignment horizontal="center"/>
    </xf>
    <xf numFmtId="165" fontId="0" fillId="0" borderId="2" xfId="0" applyNumberFormat="1" applyFont="1" applyBorder="1" applyAlignment="1">
      <alignment horizontal="center"/>
    </xf>
    <xf numFmtId="187" fontId="11" fillId="0" borderId="0" xfId="0" applyNumberFormat="1" applyFont="1" applyBorder="1" applyAlignment="1">
      <alignment horizontal="center"/>
    </xf>
    <xf numFmtId="0" fontId="12" fillId="0" borderId="0" xfId="0" applyFont="1" applyBorder="1" applyAlignment="1">
      <alignment horizontal="center"/>
    </xf>
    <xf numFmtId="0" fontId="2" fillId="0" borderId="0" xfId="20" applyAlignment="1">
      <alignment/>
    </xf>
    <xf numFmtId="165" fontId="0" fillId="0" borderId="2" xfId="0" applyNumberFormat="1" applyBorder="1" applyAlignment="1">
      <alignment horizontal="center"/>
    </xf>
    <xf numFmtId="165" fontId="0" fillId="0" borderId="0" xfId="0" applyNumberFormat="1" applyAlignment="1">
      <alignment horizontal="right"/>
    </xf>
    <xf numFmtId="0" fontId="17" fillId="0" borderId="0" xfId="0" applyFont="1" applyAlignment="1">
      <alignment/>
    </xf>
    <xf numFmtId="0" fontId="18" fillId="0" borderId="0" xfId="0" applyFont="1" applyAlignment="1">
      <alignment/>
    </xf>
    <xf numFmtId="165" fontId="18" fillId="0" borderId="0" xfId="0" applyNumberFormat="1" applyFont="1" applyAlignment="1">
      <alignment horizontal="center"/>
    </xf>
    <xf numFmtId="0" fontId="19" fillId="0" borderId="0" xfId="0" applyFont="1" applyAlignment="1">
      <alignment/>
    </xf>
    <xf numFmtId="0" fontId="18" fillId="0" borderId="0" xfId="0" applyFont="1" applyAlignment="1">
      <alignment/>
    </xf>
    <xf numFmtId="0" fontId="20" fillId="0" borderId="0" xfId="0" applyFont="1" applyBorder="1" applyAlignment="1">
      <alignment horizontal="center" wrapText="1"/>
    </xf>
    <xf numFmtId="0" fontId="20" fillId="0" borderId="0" xfId="0" applyNumberFormat="1" applyFont="1" applyBorder="1" applyAlignment="1">
      <alignment horizontal="right" wrapText="1"/>
    </xf>
    <xf numFmtId="165" fontId="20" fillId="0" borderId="0" xfId="0" applyNumberFormat="1" applyFont="1" applyBorder="1" applyAlignment="1" applyProtection="1">
      <alignment horizontal="center" wrapText="1"/>
      <protection/>
    </xf>
    <xf numFmtId="0" fontId="18" fillId="0" borderId="0" xfId="0" applyFont="1" applyBorder="1" applyAlignment="1">
      <alignment wrapText="1"/>
    </xf>
    <xf numFmtId="0" fontId="18" fillId="0" borderId="0" xfId="0" applyFont="1" applyFill="1" applyBorder="1" applyAlignment="1">
      <alignment wrapText="1"/>
    </xf>
    <xf numFmtId="0" fontId="18" fillId="0" borderId="0" xfId="0" applyNumberFormat="1" applyFont="1" applyFill="1" applyBorder="1" applyAlignment="1">
      <alignment horizontal="center" wrapText="1"/>
    </xf>
    <xf numFmtId="165" fontId="18" fillId="0" borderId="0" xfId="0" applyNumberFormat="1" applyFont="1" applyFill="1" applyBorder="1" applyAlignment="1" applyProtection="1">
      <alignment horizontal="right"/>
      <protection/>
    </xf>
    <xf numFmtId="165" fontId="18" fillId="0" borderId="0" xfId="0" applyNumberFormat="1" applyFont="1" applyAlignment="1">
      <alignment horizontal="right"/>
    </xf>
    <xf numFmtId="165" fontId="18" fillId="0" borderId="0" xfId="0" applyNumberFormat="1" applyFont="1" applyFill="1" applyBorder="1" applyAlignment="1">
      <alignment horizontal="right"/>
    </xf>
    <xf numFmtId="165" fontId="18" fillId="0" borderId="0" xfId="0" applyNumberFormat="1" applyFont="1" applyAlignment="1">
      <alignment/>
    </xf>
    <xf numFmtId="0" fontId="20" fillId="0" borderId="0" xfId="0" applyFont="1" applyAlignment="1">
      <alignment/>
    </xf>
    <xf numFmtId="0" fontId="18" fillId="0" borderId="0" xfId="0" applyFont="1" applyAlignment="1">
      <alignment wrapText="1"/>
    </xf>
    <xf numFmtId="0" fontId="18" fillId="0" borderId="0" xfId="0" applyNumberFormat="1" applyFont="1" applyAlignment="1">
      <alignment horizontal="center" wrapText="1"/>
    </xf>
    <xf numFmtId="165" fontId="18" fillId="0" borderId="0" xfId="0" applyNumberFormat="1" applyFont="1" applyAlignment="1" applyProtection="1">
      <alignment horizontal="right"/>
      <protection/>
    </xf>
    <xf numFmtId="165" fontId="18" fillId="0" borderId="0" xfId="0" applyNumberFormat="1" applyFont="1" applyAlignment="1">
      <alignment horizontal="right" wrapText="1"/>
    </xf>
    <xf numFmtId="165" fontId="18" fillId="0" borderId="0" xfId="0" applyNumberFormat="1" applyFont="1" applyAlignment="1" applyProtection="1">
      <alignment horizontal="right" wrapText="1"/>
      <protection/>
    </xf>
    <xf numFmtId="0" fontId="18" fillId="0" borderId="0" xfId="0" applyFont="1" applyFill="1" applyAlignment="1">
      <alignment wrapText="1"/>
    </xf>
    <xf numFmtId="0" fontId="21" fillId="0" borderId="0" xfId="0" applyFont="1" applyAlignment="1">
      <alignment/>
    </xf>
    <xf numFmtId="0" fontId="18" fillId="0" borderId="0" xfId="0" applyFont="1" applyBorder="1" applyAlignment="1">
      <alignment/>
    </xf>
    <xf numFmtId="0" fontId="20" fillId="0" borderId="0" xfId="0" applyFont="1" applyBorder="1" applyAlignment="1">
      <alignment horizontal="right"/>
    </xf>
    <xf numFmtId="165" fontId="20" fillId="0" borderId="0" xfId="0" applyNumberFormat="1" applyFont="1" applyBorder="1" applyAlignment="1">
      <alignment horizontal="right"/>
    </xf>
    <xf numFmtId="0" fontId="18" fillId="0" borderId="0" xfId="0" applyNumberFormat="1" applyFont="1" applyFill="1" applyBorder="1" applyAlignment="1">
      <alignment horizontal="right" wrapText="1"/>
    </xf>
    <xf numFmtId="165" fontId="20" fillId="0" borderId="1" xfId="0" applyNumberFormat="1" applyFont="1" applyFill="1" applyBorder="1" applyAlignment="1" applyProtection="1">
      <alignment horizontal="right" wrapText="1"/>
      <protection/>
    </xf>
    <xf numFmtId="0" fontId="18" fillId="0" borderId="0" xfId="0" applyFont="1" applyAlignment="1">
      <alignment horizontal="right"/>
    </xf>
    <xf numFmtId="0" fontId="22" fillId="0" borderId="0" xfId="0" applyNumberFormat="1" applyFont="1" applyAlignment="1">
      <alignment/>
    </xf>
    <xf numFmtId="0" fontId="7" fillId="0" borderId="0" xfId="0" applyNumberFormat="1" applyFont="1" applyAlignment="1">
      <alignment/>
    </xf>
    <xf numFmtId="0" fontId="20" fillId="0" borderId="0" xfId="0" applyFont="1" applyAlignment="1">
      <alignment wrapText="1"/>
    </xf>
    <xf numFmtId="0" fontId="20" fillId="0" borderId="0" xfId="0" applyNumberFormat="1" applyFont="1" applyFill="1" applyBorder="1" applyAlignment="1">
      <alignment horizontal="center" wrapText="1"/>
    </xf>
    <xf numFmtId="165" fontId="20" fillId="0" borderId="0" xfId="0" applyNumberFormat="1" applyFont="1" applyAlignment="1">
      <alignment horizontal="right" wrapText="1"/>
    </xf>
    <xf numFmtId="165" fontId="20" fillId="0" borderId="0" xfId="0" applyNumberFormat="1" applyFont="1" applyAlignment="1">
      <alignment horizontal="right"/>
    </xf>
    <xf numFmtId="165" fontId="18" fillId="0" borderId="0" xfId="0" applyNumberFormat="1" applyFont="1" applyAlignment="1">
      <alignment/>
    </xf>
    <xf numFmtId="0" fontId="20" fillId="0" borderId="0" xfId="0" applyNumberFormat="1" applyFont="1" applyAlignment="1">
      <alignment horizontal="center" wrapText="1"/>
    </xf>
    <xf numFmtId="165" fontId="20" fillId="0" borderId="0" xfId="0" applyNumberFormat="1" applyFont="1" applyAlignment="1" applyProtection="1">
      <alignment horizontal="right" wrapText="1"/>
      <protection/>
    </xf>
    <xf numFmtId="0" fontId="18" fillId="0" borderId="0" xfId="0" applyFont="1" applyAlignment="1">
      <alignment horizontal="center" wrapText="1"/>
    </xf>
    <xf numFmtId="165" fontId="18" fillId="0" borderId="0" xfId="0" applyNumberFormat="1" applyFont="1" applyFill="1" applyAlignment="1">
      <alignment horizontal="right" wrapText="1"/>
    </xf>
    <xf numFmtId="165" fontId="18" fillId="0" borderId="0" xfId="0" applyNumberFormat="1" applyFont="1" applyBorder="1" applyAlignment="1">
      <alignment horizontal="right"/>
    </xf>
    <xf numFmtId="165" fontId="20" fillId="0" borderId="1" xfId="0" applyNumberFormat="1" applyFont="1" applyBorder="1" applyAlignment="1">
      <alignment horizontal="right"/>
    </xf>
    <xf numFmtId="0" fontId="7" fillId="0" borderId="0" xfId="0" applyFont="1"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Summary of Previously Funded Projects 1998-2008
</a:t>
            </a:r>
          </a:p>
        </c:rich>
      </c:tx>
      <c:layout>
        <c:manualLayout>
          <c:xMode val="factor"/>
          <c:yMode val="factor"/>
          <c:x val="-0.0815"/>
          <c:y val="-0.00825"/>
        </c:manualLayout>
      </c:layout>
      <c:spPr>
        <a:noFill/>
        <a:ln>
          <a:noFill/>
        </a:ln>
      </c:spPr>
    </c:title>
    <c:plotArea>
      <c:layout>
        <c:manualLayout>
          <c:xMode val="edge"/>
          <c:yMode val="edge"/>
          <c:x val="0.0415"/>
          <c:y val="0.13075"/>
          <c:w val="0.93625"/>
          <c:h val="0.85475"/>
        </c:manualLayout>
      </c:layout>
      <c:barChart>
        <c:barDir val="col"/>
        <c:grouping val="clustered"/>
        <c:varyColors val="0"/>
        <c:ser>
          <c:idx val="0"/>
          <c:order val="0"/>
          <c:tx>
            <c:strRef>
              <c:f>'Final 2010IUP (July-09) SumSRF '!$D$2</c:f>
              <c:strCache>
                <c:ptCount val="1"/>
                <c:pt idx="0">
                  <c:v>Total Loan Amount</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quot;$&quot;#,##0.0" sourceLinked="0"/>
            <c:txPr>
              <a:bodyPr vert="horz" rot="0"/>
              <a:lstStyle/>
              <a:p>
                <a:pPr>
                  <a:defRPr lang="en-US" cap="none" sz="900" b="1" i="0" u="none" baseline="0">
                    <a:latin typeface="Arial"/>
                    <a:ea typeface="Arial"/>
                    <a:cs typeface="Arial"/>
                  </a:defRPr>
                </a:pPr>
              </a:p>
            </c:txPr>
            <c:dLblPos val="outEnd"/>
            <c:showLegendKey val="0"/>
            <c:showVal val="1"/>
            <c:showBubbleSize val="0"/>
            <c:showCatName val="0"/>
            <c:showSerName val="0"/>
            <c:showPercent val="0"/>
          </c:dLbls>
          <c:cat>
            <c:numRef>
              <c:f>'Final 2010IUP (July-09) SumSRF '!$B$3:$B$13</c:f>
              <c:numCache>
                <c:ptCount val="11"/>
                <c:pt idx="0">
                  <c:v>0</c:v>
                </c:pt>
                <c:pt idx="1">
                  <c:v>0</c:v>
                </c:pt>
                <c:pt idx="2">
                  <c:v>0</c:v>
                </c:pt>
                <c:pt idx="3">
                  <c:v>0</c:v>
                </c:pt>
                <c:pt idx="4">
                  <c:v>0</c:v>
                </c:pt>
                <c:pt idx="5">
                  <c:v>0</c:v>
                </c:pt>
                <c:pt idx="6">
                  <c:v>0</c:v>
                </c:pt>
                <c:pt idx="7">
                  <c:v>0</c:v>
                </c:pt>
                <c:pt idx="8">
                  <c:v>0</c:v>
                </c:pt>
                <c:pt idx="9">
                  <c:v>0</c:v>
                </c:pt>
                <c:pt idx="10">
                  <c:v>0</c:v>
                </c:pt>
              </c:numCache>
            </c:numRef>
          </c:cat>
          <c:val>
            <c:numRef>
              <c:f>'Final 2010IUP (July-09) SumSRF '!$E$3:$E$13</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'Final 2010IUP (July-09) SumSRF '!$C$2</c:f>
              <c:strCache>
                <c:ptCount val="1"/>
                <c:pt idx="0">
                  <c:v>No. of Projects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lstStyle/>
              <a:p>
                <a:pPr algn="ctr">
                  <a:defRPr lang="en-US" cap="none" sz="900" b="1" i="0" u="none" baseline="0">
                    <a:latin typeface="Arial"/>
                    <a:ea typeface="Arial"/>
                    <a:cs typeface="Arial"/>
                  </a:defRPr>
                </a:pPr>
              </a:p>
            </c:txPr>
            <c:dLblPos val="outEnd"/>
            <c:showLegendKey val="0"/>
            <c:showVal val="1"/>
            <c:showBubbleSize val="0"/>
            <c:showCatName val="0"/>
            <c:showSerName val="0"/>
            <c:showPercent val="0"/>
          </c:dLbls>
          <c:cat>
            <c:numRef>
              <c:f>'Final 2010IUP (July-09) SumSRF '!$B$3:$B$13</c:f>
              <c:numCache>
                <c:ptCount val="11"/>
                <c:pt idx="0">
                  <c:v>0</c:v>
                </c:pt>
                <c:pt idx="1">
                  <c:v>0</c:v>
                </c:pt>
                <c:pt idx="2">
                  <c:v>0</c:v>
                </c:pt>
                <c:pt idx="3">
                  <c:v>0</c:v>
                </c:pt>
                <c:pt idx="4">
                  <c:v>0</c:v>
                </c:pt>
                <c:pt idx="5">
                  <c:v>0</c:v>
                </c:pt>
                <c:pt idx="6">
                  <c:v>0</c:v>
                </c:pt>
                <c:pt idx="7">
                  <c:v>0</c:v>
                </c:pt>
                <c:pt idx="8">
                  <c:v>0</c:v>
                </c:pt>
                <c:pt idx="9">
                  <c:v>0</c:v>
                </c:pt>
                <c:pt idx="10">
                  <c:v>0</c:v>
                </c:pt>
              </c:numCache>
            </c:numRef>
          </c:cat>
          <c:val>
            <c:numRef>
              <c:f>'Final 2010IUP (July-09) SumSRF '!$C$3:$C$13</c:f>
              <c:numCache>
                <c:ptCount val="11"/>
                <c:pt idx="0">
                  <c:v>0</c:v>
                </c:pt>
                <c:pt idx="1">
                  <c:v>0</c:v>
                </c:pt>
                <c:pt idx="2">
                  <c:v>0</c:v>
                </c:pt>
                <c:pt idx="3">
                  <c:v>0</c:v>
                </c:pt>
                <c:pt idx="4">
                  <c:v>0</c:v>
                </c:pt>
                <c:pt idx="5">
                  <c:v>0</c:v>
                </c:pt>
                <c:pt idx="6">
                  <c:v>0</c:v>
                </c:pt>
                <c:pt idx="7">
                  <c:v>0</c:v>
                </c:pt>
                <c:pt idx="8">
                  <c:v>0</c:v>
                </c:pt>
                <c:pt idx="9">
                  <c:v>0</c:v>
                </c:pt>
                <c:pt idx="10">
                  <c:v>0</c:v>
                </c:pt>
              </c:numCache>
            </c:numRef>
          </c:val>
        </c:ser>
        <c:gapWidth val="160"/>
        <c:axId val="5831247"/>
        <c:axId val="52481224"/>
      </c:barChart>
      <c:catAx>
        <c:axId val="5831247"/>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manualLayout>
              <c:xMode val="factor"/>
              <c:yMode val="factor"/>
              <c:x val="0.01275"/>
              <c:y val="0.011"/>
            </c:manualLayout>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2481224"/>
        <c:crosses val="autoZero"/>
        <c:auto val="1"/>
        <c:lblOffset val="100"/>
        <c:noMultiLvlLbl val="0"/>
      </c:catAx>
      <c:valAx>
        <c:axId val="52481224"/>
        <c:scaling>
          <c:orientation val="minMax"/>
        </c:scaling>
        <c:axPos val="l"/>
        <c:title>
          <c:tx>
            <c:rich>
              <a:bodyPr vert="horz" rot="-5400000" anchor="ctr"/>
              <a:lstStyle/>
              <a:p>
                <a:pPr algn="ctr">
                  <a:defRPr/>
                </a:pPr>
                <a:r>
                  <a:rPr lang="en-US" cap="none" sz="800" b="1" i="0" u="none" baseline="0">
                    <a:latin typeface="Arial"/>
                    <a:ea typeface="Arial"/>
                    <a:cs typeface="Arial"/>
                  </a:rPr>
                  <a:t>Total Loan Amount
(in millions)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800" b="1" i="0" u="none" baseline="0">
                <a:latin typeface="Arial"/>
                <a:ea typeface="Arial"/>
                <a:cs typeface="Arial"/>
              </a:defRPr>
            </a:pPr>
          </a:p>
        </c:txPr>
        <c:crossAx val="5831247"/>
        <c:crossesAt val="1"/>
        <c:crossBetween val="between"/>
        <c:dispUnits/>
      </c:valAx>
      <c:spPr>
        <a:gradFill rotWithShape="1">
          <a:gsLst>
            <a:gs pos="0">
              <a:srgbClr val="FFFFFF"/>
            </a:gs>
            <a:gs pos="100000">
              <a:srgbClr val="FFFFFF"/>
            </a:gs>
          </a:gsLst>
          <a:lin ang="5400000" scaled="1"/>
        </a:gradFill>
        <a:ln w="12700">
          <a:solidFill>
            <a:srgbClr val="FFFFFF"/>
          </a:solidFill>
        </a:ln>
      </c:spPr>
    </c:plotArea>
    <c:legend>
      <c:legendPos val="t"/>
      <c:layout>
        <c:manualLayout>
          <c:xMode val="edge"/>
          <c:yMode val="edge"/>
          <c:x val="0.83225"/>
          <c:y val="0.016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Projects Funded Through Other Sources</a:t>
            </a:r>
          </a:p>
        </c:rich>
      </c:tx>
      <c:layout/>
      <c:spPr>
        <a:noFill/>
        <a:ln>
          <a:noFill/>
        </a:ln>
      </c:spPr>
    </c:title>
    <c:plotArea>
      <c:layout>
        <c:manualLayout>
          <c:xMode val="edge"/>
          <c:yMode val="edge"/>
          <c:x val="0.06925"/>
          <c:y val="0.19"/>
          <c:w val="0.92425"/>
          <c:h val="0.758"/>
        </c:manualLayout>
      </c:layout>
      <c:barChart>
        <c:barDir val="col"/>
        <c:grouping val="clustered"/>
        <c:varyColors val="0"/>
        <c:ser>
          <c:idx val="1"/>
          <c:order val="0"/>
          <c:tx>
            <c:strRef>
              <c:f>'Final2010 IUP (July-09) SumOS '!$E$3</c:f>
              <c:strCache>
                <c:ptCount val="1"/>
                <c:pt idx="0">
                  <c:v>Total Loan Amount</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1" i="0" u="none" baseline="0">
                      <a:latin typeface="Arial"/>
                      <a:ea typeface="Arial"/>
                      <a:cs typeface="Arial"/>
                    </a:defRPr>
                  </a:pPr>
                </a:p>
              </c:txPr>
              <c:numFmt formatCode="&quot;$&quot;#,##0.0" sourceLinked="0"/>
              <c:showLegendKey val="0"/>
              <c:showVal val="1"/>
              <c:showBubbleSize val="0"/>
              <c:showCatName val="0"/>
              <c:showSerName val="0"/>
              <c:showPercent val="0"/>
            </c:dLbl>
            <c:numFmt formatCode="&quot;$&quot;#,##0.0" sourceLinked="0"/>
            <c:txPr>
              <a:bodyPr vert="horz" rot="0" anchor="ctr"/>
              <a:lstStyle/>
              <a:p>
                <a:pPr algn="ctr">
                  <a:defRPr lang="en-US" cap="none" sz="800" b="1" i="0" u="none" baseline="0">
                    <a:latin typeface="Arial"/>
                    <a:ea typeface="Arial"/>
                    <a:cs typeface="Arial"/>
                  </a:defRPr>
                </a:pPr>
              </a:p>
            </c:txPr>
            <c:showLegendKey val="0"/>
            <c:showVal val="1"/>
            <c:showBubbleSize val="0"/>
            <c:showCatName val="0"/>
            <c:showSerName val="0"/>
            <c:showPercent val="0"/>
          </c:dLbls>
          <c:cat>
            <c:numRef>
              <c:f>'Final2010 IUP (July-09) SumOS '!$B$4:$B$8</c:f>
              <c:numCache/>
            </c:numRef>
          </c:cat>
          <c:val>
            <c:numRef>
              <c:f>'Final2010 IUP (July-09) SumOS '!$E$4:$E$8</c:f>
              <c:numCache/>
            </c:numRef>
          </c:val>
        </c:ser>
        <c:ser>
          <c:idx val="2"/>
          <c:order val="1"/>
          <c:tx>
            <c:strRef>
              <c:f>'Final2010 IUP (July-09) SumOS '!$D$3</c:f>
              <c:strCache>
                <c:ptCount val="1"/>
                <c:pt idx="0">
                  <c:v>No. of Projects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cat>
            <c:numRef>
              <c:f>'Final2010 IUP (July-09) SumOS '!$B$4:$B$8</c:f>
              <c:numCache/>
            </c:numRef>
          </c:cat>
          <c:val>
            <c:numRef>
              <c:f>'Final2010 IUP (July-09) SumOS '!$D$4:$D$8</c:f>
              <c:numCache/>
            </c:numRef>
          </c:val>
        </c:ser>
        <c:gapWidth val="500"/>
        <c:axId val="2568969"/>
        <c:axId val="23120722"/>
      </c:barChart>
      <c:catAx>
        <c:axId val="2568969"/>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23120722"/>
        <c:crosses val="autoZero"/>
        <c:auto val="1"/>
        <c:lblOffset val="100"/>
        <c:noMultiLvlLbl val="0"/>
      </c:catAx>
      <c:valAx>
        <c:axId val="23120722"/>
        <c:scaling>
          <c:orientation val="minMax"/>
        </c:scaling>
        <c:axPos val="l"/>
        <c:title>
          <c:tx>
            <c:rich>
              <a:bodyPr vert="horz" rot="-5400000" anchor="ctr"/>
              <a:lstStyle/>
              <a:p>
                <a:pPr algn="ctr">
                  <a:defRPr/>
                </a:pPr>
                <a:r>
                  <a:rPr lang="en-US" cap="none" sz="1000" b="1" i="0" u="none" baseline="0">
                    <a:latin typeface="Arial"/>
                    <a:ea typeface="Arial"/>
                    <a:cs typeface="Arial"/>
                  </a:rPr>
                  <a:t>Total Loan Amount
(in millions)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900" b="1" i="0" u="none" baseline="0">
                <a:latin typeface="Arial"/>
                <a:ea typeface="Arial"/>
                <a:cs typeface="Arial"/>
              </a:defRPr>
            </a:pPr>
          </a:p>
        </c:txPr>
        <c:crossAx val="2568969"/>
        <c:crossesAt val="1"/>
        <c:crossBetween val="between"/>
        <c:dispUnits/>
      </c:valAx>
      <c:spPr>
        <a:gradFill rotWithShape="1">
          <a:gsLst>
            <a:gs pos="0">
              <a:srgbClr val="FFFFFF"/>
            </a:gs>
            <a:gs pos="100000">
              <a:srgbClr val="FFFFFF"/>
            </a:gs>
          </a:gsLst>
          <a:lin ang="5400000" scaled="1"/>
        </a:gradFill>
        <a:ln w="12700">
          <a:solidFill>
            <a:srgbClr val="808080"/>
          </a:solidFill>
        </a:ln>
      </c:spPr>
    </c:plotArea>
    <c:legend>
      <c:legendPos val="t"/>
      <c:layout>
        <c:manualLayout>
          <c:xMode val="edge"/>
          <c:yMode val="edge"/>
          <c:x val="0.78125"/>
          <c:y val="0.0352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152400</xdr:rowOff>
    </xdr:from>
    <xdr:to>
      <xdr:col>6</xdr:col>
      <xdr:colOff>1038225</xdr:colOff>
      <xdr:row>36</xdr:row>
      <xdr:rowOff>38100</xdr:rowOff>
    </xdr:to>
    <xdr:graphicFrame>
      <xdr:nvGraphicFramePr>
        <xdr:cNvPr id="1" name="Chart 1"/>
        <xdr:cNvGraphicFramePr/>
      </xdr:nvGraphicFramePr>
      <xdr:xfrm>
        <a:off x="47625" y="2419350"/>
        <a:ext cx="8143875" cy="3562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95250</xdr:rowOff>
    </xdr:from>
    <xdr:to>
      <xdr:col>4</xdr:col>
      <xdr:colOff>1676400</xdr:colOff>
      <xdr:row>29</xdr:row>
      <xdr:rowOff>133350</xdr:rowOff>
    </xdr:to>
    <xdr:graphicFrame>
      <xdr:nvGraphicFramePr>
        <xdr:cNvPr id="1" name="Chart 1"/>
        <xdr:cNvGraphicFramePr/>
      </xdr:nvGraphicFramePr>
      <xdr:xfrm>
        <a:off x="57150" y="1876425"/>
        <a:ext cx="5962650" cy="3067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e.nj.us/dep/watersupply/loanprog.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e.nj.us/dep/watersupply/loanprog.ht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E54"/>
  <sheetViews>
    <sheetView workbookViewId="0" topLeftCell="A1">
      <selection activeCell="A1" sqref="A1"/>
    </sheetView>
  </sheetViews>
  <sheetFormatPr defaultColWidth="9.140625" defaultRowHeight="12.75"/>
  <cols>
    <col min="2" max="2" width="6.421875" style="0" bestFit="1" customWidth="1"/>
    <col min="3" max="4" width="20.7109375" style="0" customWidth="1"/>
    <col min="5" max="5" width="26.57421875" style="0" customWidth="1"/>
    <col min="6" max="6" width="23.7109375" style="0" customWidth="1"/>
    <col min="7" max="7" width="16.28125" style="0" customWidth="1"/>
    <col min="8" max="8" width="8.57421875" style="0" customWidth="1"/>
    <col min="9" max="10" width="18.28125" style="0" bestFit="1" customWidth="1"/>
    <col min="11" max="11" width="14.7109375" style="0" customWidth="1"/>
    <col min="12" max="12" width="18.28125" style="0" bestFit="1" customWidth="1"/>
  </cols>
  <sheetData>
    <row r="2" spans="2:5" ht="12.75">
      <c r="B2" s="136" t="s">
        <v>879</v>
      </c>
      <c r="C2" s="136" t="s">
        <v>880</v>
      </c>
      <c r="D2" s="136" t="s">
        <v>881</v>
      </c>
      <c r="E2" s="137" t="s">
        <v>881</v>
      </c>
    </row>
    <row r="3" spans="2:5" ht="12.75">
      <c r="B3" s="138">
        <v>1998</v>
      </c>
      <c r="C3" s="139">
        <v>10</v>
      </c>
      <c r="D3" s="140">
        <v>39426841</v>
      </c>
      <c r="E3" s="141">
        <f aca="true" t="shared" si="0" ref="E3:E14">D3/1000000</f>
        <v>39.426841</v>
      </c>
    </row>
    <row r="4" spans="2:5" ht="12.75">
      <c r="B4" s="138">
        <v>1999</v>
      </c>
      <c r="C4" s="139">
        <v>21</v>
      </c>
      <c r="D4" s="140">
        <v>37830424</v>
      </c>
      <c r="E4" s="141">
        <f t="shared" si="0"/>
        <v>37.830424</v>
      </c>
    </row>
    <row r="5" spans="2:5" ht="12.75">
      <c r="B5" s="138">
        <v>2000</v>
      </c>
      <c r="C5" s="139">
        <v>27</v>
      </c>
      <c r="D5" s="140">
        <v>47457078</v>
      </c>
      <c r="E5" s="141">
        <f t="shared" si="0"/>
        <v>47.457078</v>
      </c>
    </row>
    <row r="6" spans="2:5" ht="12.75">
      <c r="B6" s="138">
        <v>2001</v>
      </c>
      <c r="C6" s="139">
        <v>37</v>
      </c>
      <c r="D6" s="140">
        <v>71285682</v>
      </c>
      <c r="E6" s="141">
        <f t="shared" si="0"/>
        <v>71.285682</v>
      </c>
    </row>
    <row r="7" spans="2:5" ht="12.75">
      <c r="B7" s="138">
        <v>2002</v>
      </c>
      <c r="C7" s="139">
        <v>25</v>
      </c>
      <c r="D7" s="140">
        <v>44080955</v>
      </c>
      <c r="E7" s="141">
        <f t="shared" si="0"/>
        <v>44.080955</v>
      </c>
    </row>
    <row r="8" spans="2:5" ht="12.75">
      <c r="B8" s="138">
        <v>2003</v>
      </c>
      <c r="C8" s="139">
        <v>14</v>
      </c>
      <c r="D8" s="140">
        <v>46152523</v>
      </c>
      <c r="E8" s="141">
        <f t="shared" si="0"/>
        <v>46.152523</v>
      </c>
    </row>
    <row r="9" spans="2:5" ht="12.75">
      <c r="B9" s="138">
        <v>2004</v>
      </c>
      <c r="C9" s="139">
        <v>20</v>
      </c>
      <c r="D9" s="140">
        <v>56191334</v>
      </c>
      <c r="E9" s="141">
        <f t="shared" si="0"/>
        <v>56.191334</v>
      </c>
    </row>
    <row r="10" spans="2:5" ht="12.75">
      <c r="B10" s="138">
        <v>2005</v>
      </c>
      <c r="C10" s="139">
        <v>13</v>
      </c>
      <c r="D10" s="140">
        <v>49146818</v>
      </c>
      <c r="E10" s="141">
        <f t="shared" si="0"/>
        <v>49.146818</v>
      </c>
    </row>
    <row r="11" spans="2:5" ht="12.75">
      <c r="B11" s="138">
        <v>2006</v>
      </c>
      <c r="C11" s="139">
        <v>23</v>
      </c>
      <c r="D11" s="140">
        <v>81442744</v>
      </c>
      <c r="E11" s="141">
        <f t="shared" si="0"/>
        <v>81.442744</v>
      </c>
    </row>
    <row r="12" spans="2:5" ht="12.75">
      <c r="B12" s="138">
        <v>2007</v>
      </c>
      <c r="C12" s="139">
        <v>19</v>
      </c>
      <c r="D12" s="140">
        <v>57848594</v>
      </c>
      <c r="E12" s="141">
        <f t="shared" si="0"/>
        <v>57.848594</v>
      </c>
    </row>
    <row r="13" spans="2:5" ht="12.75">
      <c r="B13" s="138">
        <v>2008</v>
      </c>
      <c r="C13" s="139">
        <v>16</v>
      </c>
      <c r="D13" s="140">
        <v>28645708</v>
      </c>
      <c r="E13" s="141">
        <f t="shared" si="0"/>
        <v>28.645708</v>
      </c>
    </row>
    <row r="14" spans="2:5" ht="12.75">
      <c r="B14" s="138" t="s">
        <v>882</v>
      </c>
      <c r="C14" s="139">
        <f>SUM(C3:C13)</f>
        <v>225</v>
      </c>
      <c r="D14" s="140">
        <f>SUM(D3:D13)</f>
        <v>559508701</v>
      </c>
      <c r="E14" s="141">
        <f t="shared" si="0"/>
        <v>559.508701</v>
      </c>
    </row>
    <row r="18" spans="3:4" ht="15">
      <c r="C18" s="142"/>
      <c r="D18" s="142"/>
    </row>
    <row r="19" spans="3:4" ht="15">
      <c r="C19" s="142"/>
      <c r="D19" s="142"/>
    </row>
    <row r="20" spans="3:4" ht="15">
      <c r="C20" s="142"/>
      <c r="D20" s="142"/>
    </row>
    <row r="21" spans="3:4" ht="15">
      <c r="C21" s="142"/>
      <c r="D21" s="142"/>
    </row>
    <row r="38" ht="12.75">
      <c r="A38" t="s">
        <v>883</v>
      </c>
    </row>
    <row r="39" ht="12.75">
      <c r="A39" s="143" t="s">
        <v>818</v>
      </c>
    </row>
    <row r="40" ht="12.75">
      <c r="A40" t="s">
        <v>885</v>
      </c>
    </row>
    <row r="41" ht="12.75">
      <c r="A41" t="s">
        <v>884</v>
      </c>
    </row>
    <row r="54" ht="12.75">
      <c r="A54" s="107"/>
    </row>
  </sheetData>
  <hyperlinks>
    <hyperlink ref="A39" r:id="rId1" display="http://www.state.nj.us/dep/watersupply/loanprog.htm"/>
  </hyperlinks>
  <printOptions horizontalCentered="1"/>
  <pageMargins left="0.5" right="0.5" top="0.75" bottom="0.5" header="0.5" footer="0.5"/>
  <pageSetup horizontalDpi="600" verticalDpi="600" orientation="landscape" r:id="rId3"/>
  <headerFooter alignWithMargins="0">
    <oddHeader>&amp;LAppendix C.3 - Summary of Projects Previously Funded through Drinking Water SRF 1998 - 2008&amp;RPage &amp;P of &amp;N</oddHeader>
  </headerFooter>
  <drawing r:id="rId2"/>
</worksheet>
</file>

<file path=xl/worksheets/sheet2.xml><?xml version="1.0" encoding="utf-8"?>
<worksheet xmlns="http://schemas.openxmlformats.org/spreadsheetml/2006/main" xmlns:r="http://schemas.openxmlformats.org/officeDocument/2006/relationships">
  <dimension ref="A3:J38"/>
  <sheetViews>
    <sheetView workbookViewId="0" topLeftCell="A1">
      <selection activeCell="A1" sqref="A1"/>
    </sheetView>
  </sheetViews>
  <sheetFormatPr defaultColWidth="9.140625" defaultRowHeight="12.75"/>
  <cols>
    <col min="1" max="1" width="7.140625" style="0" customWidth="1"/>
    <col min="2" max="2" width="12.00390625" style="0" customWidth="1"/>
    <col min="3" max="3" width="24.00390625" style="0" customWidth="1"/>
    <col min="4" max="4" width="22.00390625" style="0" customWidth="1"/>
    <col min="5" max="5" width="25.8515625" style="0" customWidth="1"/>
    <col min="6" max="6" width="27.421875" style="0" customWidth="1"/>
    <col min="7" max="7" width="11.7109375" style="0" bestFit="1" customWidth="1"/>
    <col min="8" max="8" width="22.00390625" style="0" bestFit="1" customWidth="1"/>
    <col min="9" max="9" width="10.8515625" style="0" bestFit="1" customWidth="1"/>
    <col min="10" max="10" width="11.7109375" style="0" bestFit="1" customWidth="1"/>
  </cols>
  <sheetData>
    <row r="3" spans="2:5" ht="12.75">
      <c r="B3" s="136" t="s">
        <v>879</v>
      </c>
      <c r="C3" s="136" t="s">
        <v>881</v>
      </c>
      <c r="D3" s="136" t="s">
        <v>880</v>
      </c>
      <c r="E3" s="137" t="s">
        <v>881</v>
      </c>
    </row>
    <row r="4" spans="2:5" ht="12.75">
      <c r="B4" s="138">
        <v>2001</v>
      </c>
      <c r="C4" s="140">
        <v>60605200</v>
      </c>
      <c r="D4" s="139">
        <v>1</v>
      </c>
      <c r="E4" s="141">
        <f aca="true" t="shared" si="0" ref="E4:E9">C4/1000000</f>
        <v>60.6052</v>
      </c>
    </row>
    <row r="5" spans="2:5" ht="12.75">
      <c r="B5" s="138">
        <v>2002</v>
      </c>
      <c r="C5" s="140">
        <v>8455264</v>
      </c>
      <c r="D5" s="139">
        <v>1</v>
      </c>
      <c r="E5" s="141">
        <f t="shared" si="0"/>
        <v>8.455264</v>
      </c>
    </row>
    <row r="6" spans="2:5" ht="12.75">
      <c r="B6" s="138">
        <v>2006</v>
      </c>
      <c r="C6" s="140">
        <v>21578106</v>
      </c>
      <c r="D6" s="139">
        <v>1</v>
      </c>
      <c r="E6" s="141">
        <f t="shared" si="0"/>
        <v>21.578106</v>
      </c>
    </row>
    <row r="7" spans="2:5" ht="12.75">
      <c r="B7" s="138">
        <v>2007</v>
      </c>
      <c r="C7" s="144">
        <v>55512787</v>
      </c>
      <c r="D7" s="139">
        <v>15</v>
      </c>
      <c r="E7" s="141">
        <f t="shared" si="0"/>
        <v>55.512787</v>
      </c>
    </row>
    <row r="8" spans="2:5" ht="12.75">
      <c r="B8" s="138">
        <v>2008</v>
      </c>
      <c r="C8" s="144">
        <v>56686899</v>
      </c>
      <c r="D8" s="139">
        <v>15</v>
      </c>
      <c r="E8" s="141">
        <f t="shared" si="0"/>
        <v>56.686899</v>
      </c>
    </row>
    <row r="9" spans="2:5" ht="12.75">
      <c r="B9" s="138" t="s">
        <v>882</v>
      </c>
      <c r="C9" s="140">
        <f>SUM(C4:C8)</f>
        <v>202838256</v>
      </c>
      <c r="D9" s="139">
        <f>SUM(D4:D8)</f>
        <v>33</v>
      </c>
      <c r="E9" s="141">
        <f t="shared" si="0"/>
        <v>202.838256</v>
      </c>
    </row>
    <row r="13" ht="15">
      <c r="D13" s="142"/>
    </row>
    <row r="14" ht="15">
      <c r="D14" s="142"/>
    </row>
    <row r="15" ht="15">
      <c r="D15" s="142"/>
    </row>
    <row r="16" ht="15">
      <c r="D16" s="142"/>
    </row>
    <row r="34" ht="12.75">
      <c r="A34" t="s">
        <v>883</v>
      </c>
    </row>
    <row r="35" ht="12.75">
      <c r="A35" s="143" t="s">
        <v>818</v>
      </c>
    </row>
    <row r="36" ht="12.75">
      <c r="A36" t="s">
        <v>885</v>
      </c>
    </row>
    <row r="37" spans="1:10" ht="12.75">
      <c r="A37" t="s">
        <v>884</v>
      </c>
      <c r="H37" s="145"/>
      <c r="I37" s="145"/>
      <c r="J37" s="145"/>
    </row>
    <row r="38" spans="8:9" ht="12.75">
      <c r="H38" s="42"/>
      <c r="I38" s="48"/>
    </row>
  </sheetData>
  <hyperlinks>
    <hyperlink ref="A35" r:id="rId1" display="http://www.state.nj.us/dep/watersupply/loanprog.htm"/>
  </hyperlinks>
  <printOptions/>
  <pageMargins left="1" right="1" top="0.75" bottom="0.75" header="0.5" footer="0.5"/>
  <pageSetup horizontalDpi="600" verticalDpi="600" orientation="landscape" r:id="rId3"/>
  <headerFooter alignWithMargins="0">
    <oddHeader>&amp;LAppendix C.4 - Summary of Projects Previously Funded through Other Sources 1998 - 2008&amp;RPage &amp;P of &amp;N</oddHeader>
  </headerFooter>
  <drawing r:id="rId2"/>
</worksheet>
</file>

<file path=xl/worksheets/sheet3.xml><?xml version="1.0" encoding="utf-8"?>
<worksheet xmlns="http://schemas.openxmlformats.org/spreadsheetml/2006/main" xmlns:r="http://schemas.openxmlformats.org/officeDocument/2006/relationships">
  <sheetPr codeName="Sheet16"/>
  <dimension ref="A1:H403"/>
  <sheetViews>
    <sheetView zoomScaleSheetLayoutView="75" workbookViewId="0" topLeftCell="A1">
      <pane ySplit="2" topLeftCell="BM3" activePane="bottomLeft" state="frozen"/>
      <selection pane="topLeft" activeCell="C49" sqref="C49"/>
      <selection pane="bottomLeft" activeCell="A1" sqref="A1"/>
    </sheetView>
  </sheetViews>
  <sheetFormatPr defaultColWidth="9.140625" defaultRowHeight="12.75"/>
  <cols>
    <col min="1" max="1" width="25.421875" style="150" customWidth="1"/>
    <col min="2" max="2" width="26.140625" style="147" customWidth="1"/>
    <col min="3" max="4" width="15.421875" style="148" customWidth="1"/>
    <col min="5" max="5" width="16.57421875" style="149" bestFit="1" customWidth="1"/>
    <col min="6" max="6" width="15.8515625" style="148" customWidth="1"/>
    <col min="7" max="7" width="16.28125" style="148" customWidth="1"/>
    <col min="8" max="16384" width="33.28125" style="150" customWidth="1"/>
  </cols>
  <sheetData>
    <row r="1" ht="15">
      <c r="A1" s="146" t="s">
        <v>512</v>
      </c>
    </row>
    <row r="2" spans="1:7" s="154" customFormat="1" ht="44.25" customHeight="1">
      <c r="A2" s="151" t="s">
        <v>889</v>
      </c>
      <c r="B2" s="152" t="s">
        <v>463</v>
      </c>
      <c r="C2" s="153" t="s">
        <v>894</v>
      </c>
      <c r="D2" s="153" t="s">
        <v>895</v>
      </c>
      <c r="E2" s="151" t="s">
        <v>466</v>
      </c>
      <c r="F2" s="153" t="s">
        <v>464</v>
      </c>
      <c r="G2" s="153" t="s">
        <v>465</v>
      </c>
    </row>
    <row r="3" spans="1:7" s="161" customFormat="1" ht="12.75">
      <c r="A3" s="155" t="s">
        <v>471</v>
      </c>
      <c r="B3" s="156" t="s">
        <v>493</v>
      </c>
      <c r="C3" s="157">
        <v>525000</v>
      </c>
      <c r="D3" s="158">
        <f aca="true" t="shared" si="0" ref="D3:D13">E3-C3</f>
        <v>377000</v>
      </c>
      <c r="E3" s="159">
        <v>902000</v>
      </c>
      <c r="F3" s="160">
        <v>389141</v>
      </c>
      <c r="G3" s="160">
        <v>389141</v>
      </c>
    </row>
    <row r="4" spans="1:7" s="161" customFormat="1" ht="12.75">
      <c r="A4" s="155" t="s">
        <v>471</v>
      </c>
      <c r="B4" s="156" t="s">
        <v>494</v>
      </c>
      <c r="C4" s="157">
        <v>785000</v>
      </c>
      <c r="D4" s="158">
        <f t="shared" si="0"/>
        <v>255000</v>
      </c>
      <c r="E4" s="159">
        <v>1040000</v>
      </c>
      <c r="F4" s="160">
        <v>581859</v>
      </c>
      <c r="G4" s="160">
        <v>581859</v>
      </c>
    </row>
    <row r="5" spans="1:7" s="161" customFormat="1" ht="12.75">
      <c r="A5" s="162" t="s">
        <v>442</v>
      </c>
      <c r="B5" s="163" t="s">
        <v>495</v>
      </c>
      <c r="C5" s="164">
        <v>275000</v>
      </c>
      <c r="D5" s="158">
        <f t="shared" si="0"/>
        <v>100925</v>
      </c>
      <c r="E5" s="164">
        <v>375925</v>
      </c>
      <c r="F5" s="160">
        <v>180615</v>
      </c>
      <c r="G5" s="160">
        <v>180615</v>
      </c>
    </row>
    <row r="6" spans="1:7" s="161" customFormat="1" ht="12.75">
      <c r="A6" s="162" t="s">
        <v>442</v>
      </c>
      <c r="B6" s="163" t="s">
        <v>496</v>
      </c>
      <c r="C6" s="164">
        <v>325000</v>
      </c>
      <c r="D6" s="158">
        <f t="shared" si="0"/>
        <v>119275</v>
      </c>
      <c r="E6" s="164">
        <v>444275</v>
      </c>
      <c r="F6" s="160">
        <v>213454</v>
      </c>
      <c r="G6" s="160">
        <v>213454</v>
      </c>
    </row>
    <row r="7" spans="1:7" s="161" customFormat="1" ht="12.75">
      <c r="A7" s="162" t="s">
        <v>442</v>
      </c>
      <c r="B7" s="163" t="s">
        <v>497</v>
      </c>
      <c r="C7" s="164">
        <v>1689500</v>
      </c>
      <c r="D7" s="158">
        <f t="shared" si="0"/>
        <v>497700</v>
      </c>
      <c r="E7" s="164">
        <v>2187200</v>
      </c>
      <c r="F7" s="160">
        <v>1109631</v>
      </c>
      <c r="G7" s="160">
        <v>1109631</v>
      </c>
    </row>
    <row r="8" spans="1:7" s="161" customFormat="1" ht="12.75">
      <c r="A8" s="155" t="s">
        <v>66</v>
      </c>
      <c r="B8" s="156" t="s">
        <v>498</v>
      </c>
      <c r="C8" s="157">
        <v>700000</v>
      </c>
      <c r="D8" s="158">
        <f t="shared" si="0"/>
        <v>287000</v>
      </c>
      <c r="E8" s="159">
        <v>987000</v>
      </c>
      <c r="F8" s="160">
        <v>493500</v>
      </c>
      <c r="G8" s="160">
        <v>493500</v>
      </c>
    </row>
    <row r="9" spans="1:7" s="161" customFormat="1" ht="12.75">
      <c r="A9" s="155" t="s">
        <v>66</v>
      </c>
      <c r="B9" s="156" t="s">
        <v>499</v>
      </c>
      <c r="C9" s="157">
        <v>1050000</v>
      </c>
      <c r="D9" s="158">
        <f t="shared" si="0"/>
        <v>424000</v>
      </c>
      <c r="E9" s="159">
        <v>1474000</v>
      </c>
      <c r="F9" s="160">
        <v>737000</v>
      </c>
      <c r="G9" s="160">
        <v>737000</v>
      </c>
    </row>
    <row r="10" spans="1:7" s="161" customFormat="1" ht="12.75">
      <c r="A10" s="162" t="s">
        <v>33</v>
      </c>
      <c r="B10" s="156" t="s">
        <v>500</v>
      </c>
      <c r="C10" s="165">
        <v>7308064</v>
      </c>
      <c r="D10" s="165">
        <f t="shared" si="0"/>
        <v>1817412</v>
      </c>
      <c r="E10" s="165">
        <v>9125476</v>
      </c>
      <c r="F10" s="158">
        <v>4562738</v>
      </c>
      <c r="G10" s="158">
        <v>4562738</v>
      </c>
    </row>
    <row r="11" spans="1:7" s="161" customFormat="1" ht="12.75">
      <c r="A11" s="162" t="s">
        <v>467</v>
      </c>
      <c r="B11" s="156" t="s">
        <v>501</v>
      </c>
      <c r="C11" s="165">
        <v>1378551</v>
      </c>
      <c r="D11" s="165">
        <f t="shared" si="0"/>
        <v>960711</v>
      </c>
      <c r="E11" s="165">
        <v>2339262</v>
      </c>
      <c r="F11" s="158">
        <v>1169631</v>
      </c>
      <c r="G11" s="158">
        <v>1169631</v>
      </c>
    </row>
    <row r="12" spans="1:7" s="161" customFormat="1" ht="12.75">
      <c r="A12" s="162" t="s">
        <v>340</v>
      </c>
      <c r="B12" s="163" t="s">
        <v>502</v>
      </c>
      <c r="C12" s="166">
        <v>2970000</v>
      </c>
      <c r="D12" s="165">
        <f t="shared" si="0"/>
        <v>530000</v>
      </c>
      <c r="E12" s="166">
        <v>3500000</v>
      </c>
      <c r="F12" s="158">
        <v>1750000</v>
      </c>
      <c r="G12" s="158">
        <v>1750000</v>
      </c>
    </row>
    <row r="13" spans="1:7" ht="12.75">
      <c r="A13" s="162" t="s">
        <v>273</v>
      </c>
      <c r="B13" s="156" t="s">
        <v>503</v>
      </c>
      <c r="C13" s="165">
        <v>1316408</v>
      </c>
      <c r="D13" s="165">
        <f t="shared" si="0"/>
        <v>154992</v>
      </c>
      <c r="E13" s="165">
        <v>1471400</v>
      </c>
      <c r="F13" s="158">
        <v>735700</v>
      </c>
      <c r="G13" s="158">
        <v>735700</v>
      </c>
    </row>
    <row r="14" spans="1:7" ht="12.75">
      <c r="A14" s="162" t="s">
        <v>373</v>
      </c>
      <c r="B14" s="156" t="s">
        <v>504</v>
      </c>
      <c r="C14" s="165">
        <v>1000000</v>
      </c>
      <c r="D14" s="165">
        <v>365560</v>
      </c>
      <c r="E14" s="165">
        <v>1365560</v>
      </c>
      <c r="F14" s="158">
        <v>685000</v>
      </c>
      <c r="G14" s="158">
        <v>685000</v>
      </c>
    </row>
    <row r="15" spans="1:7" ht="12.75">
      <c r="A15" s="162" t="s">
        <v>373</v>
      </c>
      <c r="B15" s="156" t="s">
        <v>505</v>
      </c>
      <c r="C15" s="165">
        <v>1600000</v>
      </c>
      <c r="D15" s="165">
        <f>E15-C15</f>
        <v>596440</v>
      </c>
      <c r="E15" s="165">
        <v>2196440</v>
      </c>
      <c r="F15" s="158">
        <v>1096000</v>
      </c>
      <c r="G15" s="158">
        <v>1096000</v>
      </c>
    </row>
    <row r="16" spans="1:7" s="168" customFormat="1" ht="14.25" customHeight="1">
      <c r="A16" s="167" t="s">
        <v>472</v>
      </c>
      <c r="B16" s="156" t="s">
        <v>506</v>
      </c>
      <c r="C16" s="165">
        <v>102650</v>
      </c>
      <c r="D16" s="165">
        <f>E16-C16</f>
        <v>18132</v>
      </c>
      <c r="E16" s="165">
        <v>120782</v>
      </c>
      <c r="F16" s="158">
        <v>60391</v>
      </c>
      <c r="G16" s="158">
        <v>60391</v>
      </c>
    </row>
    <row r="17" spans="1:8" ht="12.75">
      <c r="A17" s="162" t="s">
        <v>511</v>
      </c>
      <c r="B17" s="156" t="s">
        <v>507</v>
      </c>
      <c r="C17" s="165">
        <v>760552</v>
      </c>
      <c r="D17" s="165">
        <f>E17-C17</f>
        <v>331584</v>
      </c>
      <c r="E17" s="165">
        <v>1092136</v>
      </c>
      <c r="F17" s="158">
        <v>546068</v>
      </c>
      <c r="G17" s="158">
        <v>546068</v>
      </c>
      <c r="H17" s="169"/>
    </row>
    <row r="18" spans="1:7" ht="25.5">
      <c r="A18" s="167" t="s">
        <v>513</v>
      </c>
      <c r="B18" s="156" t="s">
        <v>508</v>
      </c>
      <c r="C18" s="165">
        <v>16900</v>
      </c>
      <c r="D18" s="165">
        <v>7352</v>
      </c>
      <c r="E18" s="165">
        <v>24252</v>
      </c>
      <c r="F18" s="158">
        <v>12126</v>
      </c>
      <c r="G18" s="158">
        <v>12126</v>
      </c>
    </row>
    <row r="19" spans="1:7" ht="12.75">
      <c r="A19" s="150" t="s">
        <v>878</v>
      </c>
      <c r="B19" s="170"/>
      <c r="C19" s="171"/>
      <c r="D19" s="171"/>
      <c r="E19" s="171"/>
      <c r="F19" s="171"/>
      <c r="G19" s="171"/>
    </row>
    <row r="20" spans="1:7" ht="13.5" thickBot="1">
      <c r="A20" s="162"/>
      <c r="B20" s="172"/>
      <c r="C20" s="173">
        <f>SUM(C3:C19)</f>
        <v>21802625</v>
      </c>
      <c r="D20" s="173">
        <f>SUM(D3:D19)</f>
        <v>6843083</v>
      </c>
      <c r="E20" s="173">
        <f>SUM(E3:E19)</f>
        <v>28645708</v>
      </c>
      <c r="F20" s="173">
        <f>SUM(F3:F19)</f>
        <v>14322854</v>
      </c>
      <c r="G20" s="173">
        <f>SUM(G3:G19)</f>
        <v>14322854</v>
      </c>
    </row>
    <row r="21" spans="2:7" ht="13.5" thickTop="1">
      <c r="B21" s="174"/>
      <c r="C21" s="171"/>
      <c r="D21" s="171"/>
      <c r="E21" s="171"/>
      <c r="F21" s="171"/>
      <c r="G21" s="171"/>
    </row>
    <row r="22" spans="1:7" ht="12.75">
      <c r="A22" s="175" t="s">
        <v>476</v>
      </c>
      <c r="B22" s="174"/>
      <c r="C22" s="158"/>
      <c r="D22" s="158"/>
      <c r="F22" s="158"/>
      <c r="G22" s="158"/>
    </row>
    <row r="23" spans="1:7" ht="12.75">
      <c r="A23" s="176" t="s">
        <v>468</v>
      </c>
      <c r="B23" s="174"/>
      <c r="C23" s="158"/>
      <c r="D23" s="158"/>
      <c r="F23" s="158"/>
      <c r="G23" s="158"/>
    </row>
    <row r="24" spans="1:7" ht="12.75">
      <c r="A24" s="150" t="s">
        <v>469</v>
      </c>
      <c r="C24" s="158"/>
      <c r="D24" s="158"/>
      <c r="F24" s="158"/>
      <c r="G24" s="158"/>
    </row>
    <row r="25" spans="3:7" ht="12.75">
      <c r="C25" s="158"/>
      <c r="D25" s="158"/>
      <c r="F25" s="158"/>
      <c r="G25" s="158"/>
    </row>
    <row r="26" spans="3:7" ht="12.75">
      <c r="C26" s="158"/>
      <c r="D26" s="158"/>
      <c r="F26" s="158"/>
      <c r="G26" s="158"/>
    </row>
    <row r="27" spans="3:7" ht="12.75">
      <c r="C27" s="158"/>
      <c r="D27" s="158"/>
      <c r="F27" s="158"/>
      <c r="G27" s="158"/>
    </row>
    <row r="28" spans="3:7" ht="12.75">
      <c r="C28" s="158"/>
      <c r="D28" s="158"/>
      <c r="F28" s="158"/>
      <c r="G28" s="158"/>
    </row>
    <row r="29" spans="3:7" ht="12.75">
      <c r="C29" s="158"/>
      <c r="D29" s="158"/>
      <c r="F29" s="158"/>
      <c r="G29" s="158"/>
    </row>
    <row r="30" spans="3:7" ht="12.75">
      <c r="C30" s="158"/>
      <c r="D30" s="158"/>
      <c r="F30" s="158"/>
      <c r="G30" s="158"/>
    </row>
    <row r="31" spans="3:7" ht="12.75">
      <c r="C31" s="158"/>
      <c r="D31" s="158"/>
      <c r="F31" s="158"/>
      <c r="G31" s="158"/>
    </row>
    <row r="32" spans="3:7" ht="12.75">
      <c r="C32" s="158"/>
      <c r="D32" s="158"/>
      <c r="F32" s="158"/>
      <c r="G32" s="158"/>
    </row>
    <row r="33" spans="3:7" ht="12.75">
      <c r="C33" s="158"/>
      <c r="D33" s="158"/>
      <c r="F33" s="158"/>
      <c r="G33" s="158"/>
    </row>
    <row r="34" spans="3:7" ht="12.75">
      <c r="C34" s="158"/>
      <c r="D34" s="158"/>
      <c r="F34" s="158"/>
      <c r="G34" s="158"/>
    </row>
    <row r="35" spans="3:7" ht="12.75">
      <c r="C35" s="158"/>
      <c r="D35" s="158"/>
      <c r="F35" s="158"/>
      <c r="G35" s="158"/>
    </row>
    <row r="36" spans="3:7" ht="12.75">
      <c r="C36" s="158"/>
      <c r="D36" s="158"/>
      <c r="F36" s="158"/>
      <c r="G36" s="158"/>
    </row>
    <row r="37" spans="3:7" ht="12.75">
      <c r="C37" s="158"/>
      <c r="D37" s="158"/>
      <c r="F37" s="158"/>
      <c r="G37" s="158"/>
    </row>
    <row r="38" spans="3:7" ht="12.75">
      <c r="C38" s="158"/>
      <c r="D38" s="158"/>
      <c r="F38" s="158"/>
      <c r="G38" s="158"/>
    </row>
    <row r="39" spans="3:7" ht="12.75">
      <c r="C39" s="158"/>
      <c r="D39" s="158"/>
      <c r="F39" s="158"/>
      <c r="G39" s="158"/>
    </row>
    <row r="40" spans="3:7" ht="12.75">
      <c r="C40" s="158"/>
      <c r="D40" s="158"/>
      <c r="F40" s="158"/>
      <c r="G40" s="158"/>
    </row>
    <row r="41" spans="3:7" ht="12.75">
      <c r="C41" s="158"/>
      <c r="D41" s="158"/>
      <c r="F41" s="158"/>
      <c r="G41" s="158"/>
    </row>
    <row r="42" spans="3:7" ht="12.75">
      <c r="C42" s="158"/>
      <c r="D42" s="158"/>
      <c r="F42" s="158"/>
      <c r="G42" s="158"/>
    </row>
    <row r="43" spans="3:7" ht="12.75">
      <c r="C43" s="158"/>
      <c r="D43" s="158"/>
      <c r="F43" s="158"/>
      <c r="G43" s="158"/>
    </row>
    <row r="44" spans="3:7" ht="12.75">
      <c r="C44" s="158"/>
      <c r="D44" s="158"/>
      <c r="F44" s="158"/>
      <c r="G44" s="158"/>
    </row>
    <row r="45" spans="3:7" ht="12.75">
      <c r="C45" s="158"/>
      <c r="D45" s="158"/>
      <c r="F45" s="158"/>
      <c r="G45" s="158"/>
    </row>
    <row r="46" spans="3:7" ht="12.75">
      <c r="C46" s="158"/>
      <c r="D46" s="158"/>
      <c r="F46" s="158"/>
      <c r="G46" s="158"/>
    </row>
    <row r="47" spans="3:7" ht="12.75">
      <c r="C47" s="158"/>
      <c r="D47" s="158"/>
      <c r="F47" s="158"/>
      <c r="G47" s="158"/>
    </row>
    <row r="48" spans="3:7" ht="12.75">
      <c r="C48" s="158"/>
      <c r="D48" s="158"/>
      <c r="F48" s="158"/>
      <c r="G48" s="158"/>
    </row>
    <row r="49" spans="3:7" ht="12.75">
      <c r="C49" s="158"/>
      <c r="D49" s="158"/>
      <c r="F49" s="158"/>
      <c r="G49" s="158"/>
    </row>
    <row r="50" spans="3:7" ht="12.75">
      <c r="C50" s="158"/>
      <c r="D50" s="158"/>
      <c r="F50" s="158"/>
      <c r="G50" s="158"/>
    </row>
    <row r="51" spans="3:7" ht="12.75">
      <c r="C51" s="158"/>
      <c r="D51" s="158"/>
      <c r="F51" s="158"/>
      <c r="G51" s="158"/>
    </row>
    <row r="52" spans="3:7" ht="12.75">
      <c r="C52" s="158"/>
      <c r="D52" s="158"/>
      <c r="F52" s="158"/>
      <c r="G52" s="158"/>
    </row>
    <row r="53" spans="3:7" ht="12.75">
      <c r="C53" s="158"/>
      <c r="D53" s="158"/>
      <c r="F53" s="158"/>
      <c r="G53" s="158"/>
    </row>
    <row r="54" spans="3:7" ht="12.75">
      <c r="C54" s="158"/>
      <c r="D54" s="158"/>
      <c r="F54" s="158"/>
      <c r="G54" s="158"/>
    </row>
    <row r="55" spans="3:7" ht="12.75">
      <c r="C55" s="158"/>
      <c r="D55" s="158"/>
      <c r="F55" s="158"/>
      <c r="G55" s="158"/>
    </row>
    <row r="56" spans="3:7" ht="12.75">
      <c r="C56" s="158"/>
      <c r="D56" s="158"/>
      <c r="F56" s="158"/>
      <c r="G56" s="158"/>
    </row>
    <row r="57" spans="3:7" ht="12.75">
      <c r="C57" s="158"/>
      <c r="D57" s="158"/>
      <c r="F57" s="158"/>
      <c r="G57" s="158"/>
    </row>
    <row r="58" spans="3:7" ht="12.75">
      <c r="C58" s="158"/>
      <c r="D58" s="158"/>
      <c r="F58" s="158"/>
      <c r="G58" s="158"/>
    </row>
    <row r="59" spans="3:7" ht="12.75">
      <c r="C59" s="158"/>
      <c r="D59" s="158"/>
      <c r="F59" s="158"/>
      <c r="G59" s="158"/>
    </row>
    <row r="60" spans="3:7" ht="12.75">
      <c r="C60" s="158"/>
      <c r="D60" s="158"/>
      <c r="F60" s="158"/>
      <c r="G60" s="158"/>
    </row>
    <row r="61" spans="3:7" ht="12.75">
      <c r="C61" s="158"/>
      <c r="D61" s="158"/>
      <c r="F61" s="158"/>
      <c r="G61" s="158"/>
    </row>
    <row r="62" spans="3:7" ht="12.75">
      <c r="C62" s="158"/>
      <c r="D62" s="158"/>
      <c r="F62" s="158"/>
      <c r="G62" s="158"/>
    </row>
    <row r="63" spans="3:7" ht="12.75">
      <c r="C63" s="158"/>
      <c r="D63" s="158"/>
      <c r="F63" s="158"/>
      <c r="G63" s="158"/>
    </row>
    <row r="64" spans="3:7" ht="12.75">
      <c r="C64" s="158"/>
      <c r="D64" s="158"/>
      <c r="F64" s="158"/>
      <c r="G64" s="158"/>
    </row>
    <row r="65" spans="3:7" ht="12.75">
      <c r="C65" s="158"/>
      <c r="D65" s="158"/>
      <c r="F65" s="158"/>
      <c r="G65" s="158"/>
    </row>
    <row r="66" spans="3:7" ht="12.75">
      <c r="C66" s="158"/>
      <c r="D66" s="158"/>
      <c r="F66" s="158"/>
      <c r="G66" s="158"/>
    </row>
    <row r="67" spans="3:7" ht="12.75">
      <c r="C67" s="158"/>
      <c r="D67" s="158"/>
      <c r="F67" s="158"/>
      <c r="G67" s="158"/>
    </row>
    <row r="68" spans="3:7" ht="12.75">
      <c r="C68" s="158"/>
      <c r="D68" s="158"/>
      <c r="F68" s="158"/>
      <c r="G68" s="158"/>
    </row>
    <row r="69" spans="3:7" ht="12.75">
      <c r="C69" s="158"/>
      <c r="D69" s="158"/>
      <c r="F69" s="158"/>
      <c r="G69" s="158"/>
    </row>
    <row r="70" spans="3:7" ht="12.75">
      <c r="C70" s="158"/>
      <c r="D70" s="158"/>
      <c r="F70" s="158"/>
      <c r="G70" s="158"/>
    </row>
    <row r="71" spans="3:7" ht="12.75">
      <c r="C71" s="158"/>
      <c r="D71" s="158"/>
      <c r="F71" s="158"/>
      <c r="G71" s="158"/>
    </row>
    <row r="72" spans="3:7" ht="12.75">
      <c r="C72" s="158"/>
      <c r="D72" s="158"/>
      <c r="F72" s="158"/>
      <c r="G72" s="158"/>
    </row>
    <row r="73" spans="3:7" ht="12.75">
      <c r="C73" s="158"/>
      <c r="D73" s="158"/>
      <c r="F73" s="158"/>
      <c r="G73" s="158"/>
    </row>
    <row r="74" spans="3:7" ht="12.75">
      <c r="C74" s="158"/>
      <c r="D74" s="158"/>
      <c r="F74" s="158"/>
      <c r="G74" s="158"/>
    </row>
    <row r="75" spans="3:7" ht="12.75">
      <c r="C75" s="158"/>
      <c r="D75" s="158"/>
      <c r="F75" s="158"/>
      <c r="G75" s="158"/>
    </row>
    <row r="76" spans="3:7" ht="12.75">
      <c r="C76" s="158"/>
      <c r="D76" s="158"/>
      <c r="F76" s="158"/>
      <c r="G76" s="158"/>
    </row>
    <row r="77" spans="3:7" ht="12.75">
      <c r="C77" s="158"/>
      <c r="D77" s="158"/>
      <c r="F77" s="158"/>
      <c r="G77" s="158"/>
    </row>
    <row r="78" spans="3:7" ht="12.75">
      <c r="C78" s="158"/>
      <c r="D78" s="158"/>
      <c r="F78" s="158"/>
      <c r="G78" s="158"/>
    </row>
    <row r="79" spans="3:7" ht="12.75">
      <c r="C79" s="158"/>
      <c r="D79" s="158"/>
      <c r="F79" s="158"/>
      <c r="G79" s="158"/>
    </row>
    <row r="80" spans="3:7" ht="12.75">
      <c r="C80" s="158"/>
      <c r="D80" s="158"/>
      <c r="F80" s="158"/>
      <c r="G80" s="158"/>
    </row>
    <row r="81" spans="3:7" ht="12.75">
      <c r="C81" s="158"/>
      <c r="D81" s="158"/>
      <c r="F81" s="158"/>
      <c r="G81" s="158"/>
    </row>
    <row r="82" spans="3:7" ht="12.75">
      <c r="C82" s="158"/>
      <c r="D82" s="158"/>
      <c r="F82" s="158"/>
      <c r="G82" s="158"/>
    </row>
    <row r="83" spans="3:7" ht="12.75">
      <c r="C83" s="158"/>
      <c r="D83" s="158"/>
      <c r="F83" s="158"/>
      <c r="G83" s="158"/>
    </row>
    <row r="84" spans="3:7" ht="12.75">
      <c r="C84" s="158"/>
      <c r="D84" s="158"/>
      <c r="F84" s="158"/>
      <c r="G84" s="158"/>
    </row>
    <row r="85" spans="3:7" ht="12.75">
      <c r="C85" s="158"/>
      <c r="D85" s="158"/>
      <c r="F85" s="158"/>
      <c r="G85" s="158"/>
    </row>
    <row r="86" spans="3:7" ht="12.75">
      <c r="C86" s="158"/>
      <c r="D86" s="158"/>
      <c r="F86" s="158"/>
      <c r="G86" s="158"/>
    </row>
    <row r="87" spans="3:7" ht="12.75">
      <c r="C87" s="158"/>
      <c r="D87" s="158"/>
      <c r="F87" s="158"/>
      <c r="G87" s="158"/>
    </row>
    <row r="88" spans="3:7" ht="12.75">
      <c r="C88" s="158"/>
      <c r="D88" s="158"/>
      <c r="F88" s="158"/>
      <c r="G88" s="158"/>
    </row>
    <row r="89" spans="3:7" ht="12.75">
      <c r="C89" s="158"/>
      <c r="D89" s="158"/>
      <c r="F89" s="158"/>
      <c r="G89" s="158"/>
    </row>
    <row r="90" spans="3:7" ht="12.75">
      <c r="C90" s="158"/>
      <c r="D90" s="158"/>
      <c r="F90" s="158"/>
      <c r="G90" s="158"/>
    </row>
    <row r="91" spans="3:7" ht="12.75">
      <c r="C91" s="158"/>
      <c r="D91" s="158"/>
      <c r="F91" s="158"/>
      <c r="G91" s="158"/>
    </row>
    <row r="92" spans="3:7" ht="12.75">
      <c r="C92" s="158"/>
      <c r="D92" s="158"/>
      <c r="F92" s="158"/>
      <c r="G92" s="158"/>
    </row>
    <row r="93" spans="3:7" ht="12.75">
      <c r="C93" s="158"/>
      <c r="D93" s="158"/>
      <c r="F93" s="158"/>
      <c r="G93" s="158"/>
    </row>
    <row r="94" spans="3:7" ht="12.75">
      <c r="C94" s="158"/>
      <c r="D94" s="158"/>
      <c r="F94" s="158"/>
      <c r="G94" s="158"/>
    </row>
    <row r="95" spans="3:7" ht="12.75">
      <c r="C95" s="158"/>
      <c r="D95" s="158"/>
      <c r="F95" s="158"/>
      <c r="G95" s="158"/>
    </row>
    <row r="96" spans="3:7" ht="12.75">
      <c r="C96" s="158"/>
      <c r="D96" s="158"/>
      <c r="F96" s="158"/>
      <c r="G96" s="158"/>
    </row>
    <row r="97" spans="3:7" ht="12.75">
      <c r="C97" s="158"/>
      <c r="D97" s="158"/>
      <c r="F97" s="158"/>
      <c r="G97" s="158"/>
    </row>
    <row r="98" spans="3:7" ht="12.75">
      <c r="C98" s="158"/>
      <c r="D98" s="158"/>
      <c r="F98" s="158"/>
      <c r="G98" s="158"/>
    </row>
    <row r="99" spans="3:7" ht="12.75">
      <c r="C99" s="158"/>
      <c r="D99" s="158"/>
      <c r="F99" s="158"/>
      <c r="G99" s="158"/>
    </row>
    <row r="100" spans="3:7" ht="12.75">
      <c r="C100" s="158"/>
      <c r="D100" s="158"/>
      <c r="F100" s="158"/>
      <c r="G100" s="158"/>
    </row>
    <row r="101" spans="3:7" ht="12.75">
      <c r="C101" s="158"/>
      <c r="D101" s="158"/>
      <c r="F101" s="158"/>
      <c r="G101" s="158"/>
    </row>
    <row r="102" spans="3:7" ht="12.75">
      <c r="C102" s="158"/>
      <c r="D102" s="158"/>
      <c r="F102" s="158"/>
      <c r="G102" s="158"/>
    </row>
    <row r="103" spans="3:7" ht="12.75">
      <c r="C103" s="158"/>
      <c r="D103" s="158"/>
      <c r="F103" s="158"/>
      <c r="G103" s="158"/>
    </row>
    <row r="104" spans="3:7" ht="12.75">
      <c r="C104" s="158"/>
      <c r="D104" s="158"/>
      <c r="F104" s="158"/>
      <c r="G104" s="158"/>
    </row>
    <row r="105" spans="3:7" ht="12.75">
      <c r="C105" s="158"/>
      <c r="D105" s="158"/>
      <c r="F105" s="158"/>
      <c r="G105" s="158"/>
    </row>
    <row r="106" spans="3:7" ht="12.75">
      <c r="C106" s="158"/>
      <c r="D106" s="158"/>
      <c r="F106" s="158"/>
      <c r="G106" s="158"/>
    </row>
    <row r="107" spans="3:7" ht="12.75">
      <c r="C107" s="158"/>
      <c r="D107" s="158"/>
      <c r="F107" s="158"/>
      <c r="G107" s="158"/>
    </row>
    <row r="108" spans="3:7" ht="12.75">
      <c r="C108" s="158"/>
      <c r="D108" s="158"/>
      <c r="F108" s="158"/>
      <c r="G108" s="158"/>
    </row>
    <row r="109" spans="3:7" ht="12.75">
      <c r="C109" s="158"/>
      <c r="D109" s="158"/>
      <c r="F109" s="158"/>
      <c r="G109" s="158"/>
    </row>
    <row r="110" spans="3:7" ht="12.75">
      <c r="C110" s="158"/>
      <c r="D110" s="158"/>
      <c r="F110" s="158"/>
      <c r="G110" s="158"/>
    </row>
    <row r="111" spans="3:7" ht="12.75">
      <c r="C111" s="158"/>
      <c r="D111" s="158"/>
      <c r="F111" s="158"/>
      <c r="G111" s="158"/>
    </row>
    <row r="112" spans="3:7" ht="12.75">
      <c r="C112" s="158"/>
      <c r="D112" s="158"/>
      <c r="F112" s="158"/>
      <c r="G112" s="158"/>
    </row>
    <row r="113" spans="3:7" ht="12.75">
      <c r="C113" s="158"/>
      <c r="D113" s="158"/>
      <c r="F113" s="158"/>
      <c r="G113" s="158"/>
    </row>
    <row r="114" spans="3:7" ht="12.75">
      <c r="C114" s="158"/>
      <c r="D114" s="158"/>
      <c r="F114" s="158"/>
      <c r="G114" s="158"/>
    </row>
    <row r="115" spans="3:7" ht="12.75">
      <c r="C115" s="158"/>
      <c r="D115" s="158"/>
      <c r="F115" s="158"/>
      <c r="G115" s="158"/>
    </row>
    <row r="116" spans="3:7" ht="12.75">
      <c r="C116" s="158"/>
      <c r="D116" s="158"/>
      <c r="F116" s="158"/>
      <c r="G116" s="158"/>
    </row>
    <row r="117" spans="3:7" ht="12.75">
      <c r="C117" s="158"/>
      <c r="D117" s="158"/>
      <c r="F117" s="158"/>
      <c r="G117" s="158"/>
    </row>
    <row r="118" spans="3:7" ht="12.75">
      <c r="C118" s="158"/>
      <c r="D118" s="158"/>
      <c r="F118" s="158"/>
      <c r="G118" s="158"/>
    </row>
    <row r="119" spans="3:7" ht="12.75">
      <c r="C119" s="158"/>
      <c r="D119" s="158"/>
      <c r="F119" s="158"/>
      <c r="G119" s="158"/>
    </row>
    <row r="120" spans="3:7" ht="12.75">
      <c r="C120" s="158"/>
      <c r="D120" s="158"/>
      <c r="F120" s="158"/>
      <c r="G120" s="158"/>
    </row>
    <row r="121" spans="3:7" ht="12.75">
      <c r="C121" s="158"/>
      <c r="D121" s="158"/>
      <c r="F121" s="158"/>
      <c r="G121" s="158"/>
    </row>
    <row r="122" spans="3:7" ht="12.75">
      <c r="C122" s="158"/>
      <c r="D122" s="158"/>
      <c r="F122" s="158"/>
      <c r="G122" s="158"/>
    </row>
    <row r="123" spans="3:7" ht="12.75">
      <c r="C123" s="158"/>
      <c r="D123" s="158"/>
      <c r="F123" s="158"/>
      <c r="G123" s="158"/>
    </row>
    <row r="124" spans="3:7" ht="12.75">
      <c r="C124" s="158"/>
      <c r="D124" s="158"/>
      <c r="F124" s="158"/>
      <c r="G124" s="158"/>
    </row>
    <row r="125" spans="3:7" ht="12.75">
      <c r="C125" s="158"/>
      <c r="D125" s="158"/>
      <c r="F125" s="158"/>
      <c r="G125" s="158"/>
    </row>
    <row r="126" spans="3:7" ht="12.75">
      <c r="C126" s="158"/>
      <c r="D126" s="158"/>
      <c r="F126" s="158"/>
      <c r="G126" s="158"/>
    </row>
    <row r="127" spans="3:7" ht="12.75">
      <c r="C127" s="158"/>
      <c r="D127" s="158"/>
      <c r="F127" s="158"/>
      <c r="G127" s="158"/>
    </row>
    <row r="128" spans="3:7" ht="12.75">
      <c r="C128" s="158"/>
      <c r="D128" s="158"/>
      <c r="F128" s="158"/>
      <c r="G128" s="158"/>
    </row>
    <row r="129" spans="3:7" ht="12.75">
      <c r="C129" s="158"/>
      <c r="D129" s="158"/>
      <c r="F129" s="158"/>
      <c r="G129" s="158"/>
    </row>
    <row r="130" spans="3:7" ht="12.75">
      <c r="C130" s="158"/>
      <c r="D130" s="158"/>
      <c r="F130" s="158"/>
      <c r="G130" s="158"/>
    </row>
    <row r="131" spans="3:7" ht="12.75">
      <c r="C131" s="158"/>
      <c r="D131" s="158"/>
      <c r="F131" s="158"/>
      <c r="G131" s="158"/>
    </row>
    <row r="132" spans="3:7" ht="12.75">
      <c r="C132" s="158"/>
      <c r="D132" s="158"/>
      <c r="F132" s="158"/>
      <c r="G132" s="158"/>
    </row>
    <row r="133" spans="3:7" ht="12.75">
      <c r="C133" s="158"/>
      <c r="D133" s="158"/>
      <c r="F133" s="158"/>
      <c r="G133" s="158"/>
    </row>
    <row r="134" spans="3:7" ht="12.75">
      <c r="C134" s="158"/>
      <c r="D134" s="158"/>
      <c r="F134" s="158"/>
      <c r="G134" s="158"/>
    </row>
    <row r="135" spans="3:7" ht="12.75">
      <c r="C135" s="158"/>
      <c r="D135" s="158"/>
      <c r="F135" s="158"/>
      <c r="G135" s="158"/>
    </row>
    <row r="136" spans="3:7" ht="12.75">
      <c r="C136" s="158"/>
      <c r="D136" s="158"/>
      <c r="F136" s="158"/>
      <c r="G136" s="158"/>
    </row>
    <row r="137" spans="3:7" ht="12.75">
      <c r="C137" s="158"/>
      <c r="D137" s="158"/>
      <c r="F137" s="158"/>
      <c r="G137" s="158"/>
    </row>
    <row r="138" spans="3:7" ht="12.75">
      <c r="C138" s="158"/>
      <c r="D138" s="158"/>
      <c r="F138" s="158"/>
      <c r="G138" s="158"/>
    </row>
    <row r="139" spans="3:7" ht="12.75">
      <c r="C139" s="158"/>
      <c r="D139" s="158"/>
      <c r="F139" s="158"/>
      <c r="G139" s="158"/>
    </row>
    <row r="140" spans="3:7" ht="12.75">
      <c r="C140" s="158"/>
      <c r="D140" s="158"/>
      <c r="F140" s="158"/>
      <c r="G140" s="158"/>
    </row>
    <row r="141" spans="3:7" ht="12.75">
      <c r="C141" s="158"/>
      <c r="D141" s="158"/>
      <c r="F141" s="158"/>
      <c r="G141" s="158"/>
    </row>
    <row r="142" spans="3:7" ht="12.75">
      <c r="C142" s="158"/>
      <c r="D142" s="158"/>
      <c r="F142" s="158"/>
      <c r="G142" s="158"/>
    </row>
    <row r="143" spans="3:7" ht="12.75">
      <c r="C143" s="158"/>
      <c r="D143" s="158"/>
      <c r="F143" s="158"/>
      <c r="G143" s="158"/>
    </row>
    <row r="144" spans="3:7" ht="12.75">
      <c r="C144" s="158"/>
      <c r="D144" s="158"/>
      <c r="F144" s="158"/>
      <c r="G144" s="158"/>
    </row>
    <row r="145" spans="3:7" ht="12.75">
      <c r="C145" s="158"/>
      <c r="D145" s="158"/>
      <c r="F145" s="158"/>
      <c r="G145" s="158"/>
    </row>
    <row r="146" spans="3:7" ht="12.75">
      <c r="C146" s="158"/>
      <c r="D146" s="158"/>
      <c r="F146" s="158"/>
      <c r="G146" s="158"/>
    </row>
    <row r="147" spans="3:7" ht="12.75">
      <c r="C147" s="158"/>
      <c r="D147" s="158"/>
      <c r="F147" s="158"/>
      <c r="G147" s="158"/>
    </row>
    <row r="148" spans="3:7" ht="12.75">
      <c r="C148" s="158"/>
      <c r="D148" s="158"/>
      <c r="F148" s="158"/>
      <c r="G148" s="158"/>
    </row>
    <row r="149" spans="3:7" ht="12.75">
      <c r="C149" s="158"/>
      <c r="D149" s="158"/>
      <c r="F149" s="158"/>
      <c r="G149" s="158"/>
    </row>
    <row r="150" spans="3:7" ht="12.75">
      <c r="C150" s="158"/>
      <c r="D150" s="158"/>
      <c r="F150" s="158"/>
      <c r="G150" s="158"/>
    </row>
    <row r="151" spans="3:7" ht="12.75">
      <c r="C151" s="158"/>
      <c r="D151" s="158"/>
      <c r="F151" s="158"/>
      <c r="G151" s="158"/>
    </row>
    <row r="152" spans="3:7" ht="12.75">
      <c r="C152" s="158"/>
      <c r="D152" s="158"/>
      <c r="F152" s="158"/>
      <c r="G152" s="158"/>
    </row>
    <row r="153" spans="3:7" ht="12.75">
      <c r="C153" s="158"/>
      <c r="D153" s="158"/>
      <c r="F153" s="158"/>
      <c r="G153" s="158"/>
    </row>
    <row r="154" spans="3:7" ht="12.75">
      <c r="C154" s="158"/>
      <c r="D154" s="158"/>
      <c r="F154" s="158"/>
      <c r="G154" s="158"/>
    </row>
    <row r="155" spans="3:7" ht="12.75">
      <c r="C155" s="158"/>
      <c r="D155" s="158"/>
      <c r="F155" s="158"/>
      <c r="G155" s="158"/>
    </row>
    <row r="156" spans="3:7" ht="12.75">
      <c r="C156" s="158"/>
      <c r="D156" s="158"/>
      <c r="F156" s="158"/>
      <c r="G156" s="158"/>
    </row>
    <row r="157" spans="3:7" ht="12.75">
      <c r="C157" s="158"/>
      <c r="D157" s="158"/>
      <c r="F157" s="158"/>
      <c r="G157" s="158"/>
    </row>
    <row r="158" spans="3:7" ht="12.75">
      <c r="C158" s="158"/>
      <c r="D158" s="158"/>
      <c r="F158" s="158"/>
      <c r="G158" s="158"/>
    </row>
    <row r="159" spans="3:7" ht="12.75">
      <c r="C159" s="158"/>
      <c r="D159" s="158"/>
      <c r="F159" s="158"/>
      <c r="G159" s="158"/>
    </row>
    <row r="160" spans="3:7" ht="12.75">
      <c r="C160" s="158"/>
      <c r="D160" s="158"/>
      <c r="F160" s="158"/>
      <c r="G160" s="158"/>
    </row>
    <row r="161" spans="3:7" ht="12.75">
      <c r="C161" s="158"/>
      <c r="D161" s="158"/>
      <c r="F161" s="158"/>
      <c r="G161" s="158"/>
    </row>
    <row r="162" spans="3:7" ht="12.75">
      <c r="C162" s="158"/>
      <c r="D162" s="158"/>
      <c r="F162" s="158"/>
      <c r="G162" s="158"/>
    </row>
    <row r="163" spans="3:7" ht="12.75">
      <c r="C163" s="158"/>
      <c r="D163" s="158"/>
      <c r="F163" s="158"/>
      <c r="G163" s="158"/>
    </row>
    <row r="164" spans="3:7" ht="12.75">
      <c r="C164" s="158"/>
      <c r="D164" s="158"/>
      <c r="F164" s="158"/>
      <c r="G164" s="158"/>
    </row>
    <row r="165" spans="3:7" ht="12.75">
      <c r="C165" s="158"/>
      <c r="D165" s="158"/>
      <c r="F165" s="158"/>
      <c r="G165" s="158"/>
    </row>
    <row r="166" spans="3:7" ht="12.75">
      <c r="C166" s="158"/>
      <c r="D166" s="158"/>
      <c r="F166" s="158"/>
      <c r="G166" s="158"/>
    </row>
    <row r="167" spans="3:7" ht="12.75">
      <c r="C167" s="158"/>
      <c r="D167" s="158"/>
      <c r="F167" s="158"/>
      <c r="G167" s="158"/>
    </row>
    <row r="168" spans="3:7" ht="12.75">
      <c r="C168" s="158"/>
      <c r="D168" s="158"/>
      <c r="F168" s="158"/>
      <c r="G168" s="158"/>
    </row>
    <row r="169" spans="3:7" ht="12.75">
      <c r="C169" s="158"/>
      <c r="D169" s="158"/>
      <c r="F169" s="158"/>
      <c r="G169" s="158"/>
    </row>
    <row r="170" spans="3:7" ht="12.75">
      <c r="C170" s="158"/>
      <c r="D170" s="158"/>
      <c r="F170" s="158"/>
      <c r="G170" s="158"/>
    </row>
    <row r="171" spans="3:7" ht="12.75">
      <c r="C171" s="158"/>
      <c r="D171" s="158"/>
      <c r="F171" s="158"/>
      <c r="G171" s="158"/>
    </row>
    <row r="172" spans="3:7" ht="12.75">
      <c r="C172" s="158"/>
      <c r="D172" s="158"/>
      <c r="F172" s="158"/>
      <c r="G172" s="158"/>
    </row>
    <row r="173" spans="3:7" ht="12.75">
      <c r="C173" s="158"/>
      <c r="D173" s="158"/>
      <c r="F173" s="158"/>
      <c r="G173" s="158"/>
    </row>
    <row r="174" spans="3:7" ht="12.75">
      <c r="C174" s="158"/>
      <c r="D174" s="158"/>
      <c r="F174" s="158"/>
      <c r="G174" s="158"/>
    </row>
    <row r="175" spans="3:7" ht="12.75">
      <c r="C175" s="158"/>
      <c r="D175" s="158"/>
      <c r="F175" s="158"/>
      <c r="G175" s="158"/>
    </row>
    <row r="176" spans="3:7" ht="12.75">
      <c r="C176" s="158"/>
      <c r="D176" s="158"/>
      <c r="F176" s="158"/>
      <c r="G176" s="158"/>
    </row>
    <row r="177" spans="3:7" ht="12.75">
      <c r="C177" s="158"/>
      <c r="D177" s="158"/>
      <c r="F177" s="158"/>
      <c r="G177" s="158"/>
    </row>
    <row r="178" spans="3:7" ht="12.75">
      <c r="C178" s="158"/>
      <c r="D178" s="158"/>
      <c r="F178" s="158"/>
      <c r="G178" s="158"/>
    </row>
    <row r="179" spans="3:7" ht="12.75">
      <c r="C179" s="158"/>
      <c r="D179" s="158"/>
      <c r="F179" s="158"/>
      <c r="G179" s="158"/>
    </row>
    <row r="180" spans="3:7" ht="12.75">
      <c r="C180" s="158"/>
      <c r="D180" s="158"/>
      <c r="F180" s="158"/>
      <c r="G180" s="158"/>
    </row>
    <row r="181" spans="3:7" ht="12.75">
      <c r="C181" s="158"/>
      <c r="D181" s="158"/>
      <c r="F181" s="158"/>
      <c r="G181" s="158"/>
    </row>
    <row r="182" spans="3:7" ht="12.75">
      <c r="C182" s="158"/>
      <c r="D182" s="158"/>
      <c r="F182" s="158"/>
      <c r="G182" s="158"/>
    </row>
    <row r="183" spans="3:7" ht="12.75">
      <c r="C183" s="158"/>
      <c r="D183" s="158"/>
      <c r="F183" s="158"/>
      <c r="G183" s="158"/>
    </row>
    <row r="184" spans="3:7" ht="12.75">
      <c r="C184" s="158"/>
      <c r="D184" s="158"/>
      <c r="F184" s="158"/>
      <c r="G184" s="158"/>
    </row>
    <row r="185" spans="3:7" ht="12.75">
      <c r="C185" s="158"/>
      <c r="D185" s="158"/>
      <c r="F185" s="158"/>
      <c r="G185" s="158"/>
    </row>
    <row r="186" spans="3:7" ht="12.75">
      <c r="C186" s="158"/>
      <c r="D186" s="158"/>
      <c r="F186" s="158"/>
      <c r="G186" s="158"/>
    </row>
    <row r="187" spans="3:7" ht="12.75">
      <c r="C187" s="158"/>
      <c r="D187" s="158"/>
      <c r="F187" s="158"/>
      <c r="G187" s="158"/>
    </row>
    <row r="188" spans="3:7" ht="12.75">
      <c r="C188" s="158"/>
      <c r="D188" s="158"/>
      <c r="F188" s="158"/>
      <c r="G188" s="158"/>
    </row>
    <row r="189" spans="3:7" ht="12.75">
      <c r="C189" s="158"/>
      <c r="D189" s="158"/>
      <c r="F189" s="158"/>
      <c r="G189" s="158"/>
    </row>
    <row r="190" spans="3:7" ht="12.75">
      <c r="C190" s="158"/>
      <c r="D190" s="158"/>
      <c r="F190" s="158"/>
      <c r="G190" s="158"/>
    </row>
    <row r="191" spans="3:7" ht="12.75">
      <c r="C191" s="158"/>
      <c r="D191" s="158"/>
      <c r="F191" s="158"/>
      <c r="G191" s="158"/>
    </row>
    <row r="192" spans="3:7" ht="12.75">
      <c r="C192" s="158"/>
      <c r="D192" s="158"/>
      <c r="F192" s="158"/>
      <c r="G192" s="158"/>
    </row>
    <row r="193" spans="3:7" ht="12.75">
      <c r="C193" s="158"/>
      <c r="D193" s="158"/>
      <c r="F193" s="158"/>
      <c r="G193" s="158"/>
    </row>
    <row r="194" spans="3:7" ht="12.75">
      <c r="C194" s="158"/>
      <c r="D194" s="158"/>
      <c r="F194" s="158"/>
      <c r="G194" s="158"/>
    </row>
    <row r="195" spans="3:7" ht="12.75">
      <c r="C195" s="158"/>
      <c r="D195" s="158"/>
      <c r="F195" s="158"/>
      <c r="G195" s="158"/>
    </row>
    <row r="196" spans="3:7" ht="12.75">
      <c r="C196" s="158"/>
      <c r="D196" s="158"/>
      <c r="F196" s="158"/>
      <c r="G196" s="158"/>
    </row>
    <row r="197" spans="3:7" ht="12.75">
      <c r="C197" s="158"/>
      <c r="D197" s="158"/>
      <c r="F197" s="158"/>
      <c r="G197" s="158"/>
    </row>
    <row r="198" spans="3:7" ht="12.75">
      <c r="C198" s="158"/>
      <c r="D198" s="158"/>
      <c r="F198" s="158"/>
      <c r="G198" s="158"/>
    </row>
    <row r="199" spans="3:7" ht="12.75">
      <c r="C199" s="158"/>
      <c r="D199" s="158"/>
      <c r="F199" s="158"/>
      <c r="G199" s="158"/>
    </row>
    <row r="200" spans="3:7" ht="12.75">
      <c r="C200" s="158"/>
      <c r="D200" s="158"/>
      <c r="F200" s="158"/>
      <c r="G200" s="158"/>
    </row>
    <row r="201" spans="3:7" ht="12.75">
      <c r="C201" s="158"/>
      <c r="D201" s="158"/>
      <c r="F201" s="158"/>
      <c r="G201" s="158"/>
    </row>
    <row r="202" spans="3:7" ht="12.75">
      <c r="C202" s="158"/>
      <c r="D202" s="158"/>
      <c r="F202" s="158"/>
      <c r="G202" s="158"/>
    </row>
    <row r="203" spans="3:7" ht="12.75">
      <c r="C203" s="158"/>
      <c r="D203" s="158"/>
      <c r="F203" s="158"/>
      <c r="G203" s="158"/>
    </row>
    <row r="204" spans="3:7" ht="12.75">
      <c r="C204" s="158"/>
      <c r="D204" s="158"/>
      <c r="F204" s="158"/>
      <c r="G204" s="158"/>
    </row>
    <row r="205" spans="3:7" ht="12.75">
      <c r="C205" s="158"/>
      <c r="D205" s="158"/>
      <c r="F205" s="158"/>
      <c r="G205" s="158"/>
    </row>
    <row r="206" spans="3:7" ht="12.75">
      <c r="C206" s="158"/>
      <c r="D206" s="158"/>
      <c r="F206" s="158"/>
      <c r="G206" s="158"/>
    </row>
    <row r="207" spans="3:7" ht="12.75">
      <c r="C207" s="158"/>
      <c r="D207" s="158"/>
      <c r="F207" s="158"/>
      <c r="G207" s="158"/>
    </row>
    <row r="208" spans="3:7" ht="12.75">
      <c r="C208" s="158"/>
      <c r="D208" s="158"/>
      <c r="F208" s="158"/>
      <c r="G208" s="158"/>
    </row>
    <row r="209" spans="3:7" ht="12.75">
      <c r="C209" s="158"/>
      <c r="D209" s="158"/>
      <c r="F209" s="158"/>
      <c r="G209" s="158"/>
    </row>
    <row r="210" spans="3:7" ht="12.75">
      <c r="C210" s="158"/>
      <c r="D210" s="158"/>
      <c r="F210" s="158"/>
      <c r="G210" s="158"/>
    </row>
    <row r="211" spans="3:7" ht="12.75">
      <c r="C211" s="158"/>
      <c r="D211" s="158"/>
      <c r="F211" s="158"/>
      <c r="G211" s="158"/>
    </row>
    <row r="212" spans="3:7" ht="12.75">
      <c r="C212" s="158"/>
      <c r="D212" s="158"/>
      <c r="F212" s="158"/>
      <c r="G212" s="158"/>
    </row>
    <row r="213" spans="3:7" ht="12.75">
      <c r="C213" s="158"/>
      <c r="D213" s="158"/>
      <c r="F213" s="158"/>
      <c r="G213" s="158"/>
    </row>
    <row r="214" spans="3:7" ht="12.75">
      <c r="C214" s="158"/>
      <c r="D214" s="158"/>
      <c r="F214" s="158"/>
      <c r="G214" s="158"/>
    </row>
    <row r="215" spans="3:7" ht="12.75">
      <c r="C215" s="158"/>
      <c r="D215" s="158"/>
      <c r="F215" s="158"/>
      <c r="G215" s="158"/>
    </row>
    <row r="216" spans="3:7" ht="12.75">
      <c r="C216" s="158"/>
      <c r="D216" s="158"/>
      <c r="F216" s="158"/>
      <c r="G216" s="158"/>
    </row>
    <row r="217" spans="3:7" ht="12.75">
      <c r="C217" s="158"/>
      <c r="D217" s="158"/>
      <c r="F217" s="158"/>
      <c r="G217" s="158"/>
    </row>
    <row r="218" spans="3:7" ht="12.75">
      <c r="C218" s="158"/>
      <c r="D218" s="158"/>
      <c r="F218" s="158"/>
      <c r="G218" s="158"/>
    </row>
    <row r="219" spans="3:7" ht="12.75">
      <c r="C219" s="158"/>
      <c r="D219" s="158"/>
      <c r="F219" s="158"/>
      <c r="G219" s="158"/>
    </row>
    <row r="220" spans="3:7" ht="12.75">
      <c r="C220" s="158"/>
      <c r="D220" s="158"/>
      <c r="F220" s="158"/>
      <c r="G220" s="158"/>
    </row>
    <row r="221" spans="3:7" ht="12.75">
      <c r="C221" s="158"/>
      <c r="D221" s="158"/>
      <c r="F221" s="158"/>
      <c r="G221" s="158"/>
    </row>
    <row r="222" spans="3:7" ht="12.75">
      <c r="C222" s="158"/>
      <c r="D222" s="158"/>
      <c r="F222" s="158"/>
      <c r="G222" s="158"/>
    </row>
    <row r="223" spans="3:7" ht="12.75">
      <c r="C223" s="158"/>
      <c r="D223" s="158"/>
      <c r="F223" s="158"/>
      <c r="G223" s="158"/>
    </row>
    <row r="224" spans="3:7" ht="12.75">
      <c r="C224" s="158"/>
      <c r="D224" s="158"/>
      <c r="F224" s="158"/>
      <c r="G224" s="158"/>
    </row>
    <row r="225" spans="3:7" ht="12.75">
      <c r="C225" s="158"/>
      <c r="D225" s="158"/>
      <c r="F225" s="158"/>
      <c r="G225" s="158"/>
    </row>
    <row r="226" spans="3:7" ht="12.75">
      <c r="C226" s="158"/>
      <c r="D226" s="158"/>
      <c r="F226" s="158"/>
      <c r="G226" s="158"/>
    </row>
    <row r="227" spans="3:7" ht="12.75">
      <c r="C227" s="158"/>
      <c r="D227" s="158"/>
      <c r="F227" s="158"/>
      <c r="G227" s="158"/>
    </row>
    <row r="228" spans="3:7" ht="12.75">
      <c r="C228" s="158"/>
      <c r="D228" s="158"/>
      <c r="F228" s="158"/>
      <c r="G228" s="158"/>
    </row>
    <row r="229" spans="3:7" ht="12.75">
      <c r="C229" s="158"/>
      <c r="D229" s="158"/>
      <c r="F229" s="158"/>
      <c r="G229" s="158"/>
    </row>
    <row r="230" spans="3:7" ht="12.75">
      <c r="C230" s="158"/>
      <c r="D230" s="158"/>
      <c r="F230" s="158"/>
      <c r="G230" s="158"/>
    </row>
    <row r="231" spans="3:7" ht="12.75">
      <c r="C231" s="158"/>
      <c r="D231" s="158"/>
      <c r="F231" s="158"/>
      <c r="G231" s="158"/>
    </row>
    <row r="232" spans="3:7" ht="12.75">
      <c r="C232" s="158"/>
      <c r="D232" s="158"/>
      <c r="F232" s="158"/>
      <c r="G232" s="158"/>
    </row>
    <row r="233" spans="3:7" ht="12.75">
      <c r="C233" s="158"/>
      <c r="D233" s="158"/>
      <c r="F233" s="158"/>
      <c r="G233" s="158"/>
    </row>
    <row r="234" spans="3:7" ht="12.75">
      <c r="C234" s="158"/>
      <c r="D234" s="158"/>
      <c r="F234" s="158"/>
      <c r="G234" s="158"/>
    </row>
    <row r="235" spans="3:7" ht="12.75">
      <c r="C235" s="158"/>
      <c r="D235" s="158"/>
      <c r="F235" s="158"/>
      <c r="G235" s="158"/>
    </row>
    <row r="236" spans="3:7" ht="12.75">
      <c r="C236" s="158"/>
      <c r="D236" s="158"/>
      <c r="F236" s="158"/>
      <c r="G236" s="158"/>
    </row>
    <row r="237" spans="3:7" ht="12.75">
      <c r="C237" s="158"/>
      <c r="D237" s="158"/>
      <c r="F237" s="158"/>
      <c r="G237" s="158"/>
    </row>
    <row r="238" spans="3:7" ht="12.75">
      <c r="C238" s="158"/>
      <c r="D238" s="158"/>
      <c r="F238" s="158"/>
      <c r="G238" s="158"/>
    </row>
    <row r="239" spans="3:7" ht="12.75">
      <c r="C239" s="158"/>
      <c r="D239" s="158"/>
      <c r="F239" s="158"/>
      <c r="G239" s="158"/>
    </row>
    <row r="240" spans="3:7" ht="12.75">
      <c r="C240" s="158"/>
      <c r="D240" s="158"/>
      <c r="F240" s="158"/>
      <c r="G240" s="158"/>
    </row>
    <row r="241" spans="3:7" ht="12.75">
      <c r="C241" s="158"/>
      <c r="D241" s="158"/>
      <c r="F241" s="158"/>
      <c r="G241" s="158"/>
    </row>
    <row r="242" spans="3:7" ht="12.75">
      <c r="C242" s="158"/>
      <c r="D242" s="158"/>
      <c r="F242" s="158"/>
      <c r="G242" s="158"/>
    </row>
    <row r="243" spans="3:7" ht="12.75">
      <c r="C243" s="158"/>
      <c r="D243" s="158"/>
      <c r="F243" s="158"/>
      <c r="G243" s="158"/>
    </row>
    <row r="244" spans="3:7" ht="12.75">
      <c r="C244" s="158"/>
      <c r="D244" s="158"/>
      <c r="F244" s="158"/>
      <c r="G244" s="158"/>
    </row>
    <row r="245" spans="3:7" ht="12.75">
      <c r="C245" s="158"/>
      <c r="D245" s="158"/>
      <c r="F245" s="158"/>
      <c r="G245" s="158"/>
    </row>
    <row r="246" spans="3:7" ht="12.75">
      <c r="C246" s="158"/>
      <c r="D246" s="158"/>
      <c r="F246" s="158"/>
      <c r="G246" s="158"/>
    </row>
    <row r="247" spans="3:7" ht="12.75">
      <c r="C247" s="158"/>
      <c r="D247" s="158"/>
      <c r="F247" s="158"/>
      <c r="G247" s="158"/>
    </row>
    <row r="248" spans="3:7" ht="12.75">
      <c r="C248" s="158"/>
      <c r="D248" s="158"/>
      <c r="F248" s="158"/>
      <c r="G248" s="158"/>
    </row>
    <row r="249" spans="3:7" ht="12.75">
      <c r="C249" s="158"/>
      <c r="D249" s="158"/>
      <c r="F249" s="158"/>
      <c r="G249" s="158"/>
    </row>
    <row r="250" spans="3:7" ht="12.75">
      <c r="C250" s="158"/>
      <c r="D250" s="158"/>
      <c r="F250" s="158"/>
      <c r="G250" s="158"/>
    </row>
    <row r="251" spans="3:7" ht="12.75">
      <c r="C251" s="158"/>
      <c r="D251" s="158"/>
      <c r="F251" s="158"/>
      <c r="G251" s="158"/>
    </row>
    <row r="252" spans="3:7" ht="12.75">
      <c r="C252" s="158"/>
      <c r="D252" s="158"/>
      <c r="F252" s="158"/>
      <c r="G252" s="158"/>
    </row>
    <row r="253" spans="3:7" ht="12.75">
      <c r="C253" s="158"/>
      <c r="D253" s="158"/>
      <c r="F253" s="158"/>
      <c r="G253" s="158"/>
    </row>
    <row r="254" spans="3:7" ht="12.75">
      <c r="C254" s="158"/>
      <c r="D254" s="158"/>
      <c r="F254" s="158"/>
      <c r="G254" s="158"/>
    </row>
    <row r="255" spans="3:7" ht="12.75">
      <c r="C255" s="158"/>
      <c r="D255" s="158"/>
      <c r="F255" s="158"/>
      <c r="G255" s="158"/>
    </row>
    <row r="256" spans="3:7" ht="12.75">
      <c r="C256" s="158"/>
      <c r="D256" s="158"/>
      <c r="F256" s="158"/>
      <c r="G256" s="158"/>
    </row>
    <row r="257" spans="3:7" ht="12.75">
      <c r="C257" s="158"/>
      <c r="D257" s="158"/>
      <c r="F257" s="158"/>
      <c r="G257" s="158"/>
    </row>
    <row r="258" spans="3:7" ht="12.75">
      <c r="C258" s="158"/>
      <c r="D258" s="158"/>
      <c r="F258" s="158"/>
      <c r="G258" s="158"/>
    </row>
    <row r="259" spans="3:7" ht="12.75">
      <c r="C259" s="158"/>
      <c r="D259" s="158"/>
      <c r="F259" s="158"/>
      <c r="G259" s="158"/>
    </row>
    <row r="260" spans="3:7" ht="12.75">
      <c r="C260" s="158"/>
      <c r="D260" s="158"/>
      <c r="F260" s="158"/>
      <c r="G260" s="158"/>
    </row>
    <row r="261" spans="3:7" ht="12.75">
      <c r="C261" s="158"/>
      <c r="D261" s="158"/>
      <c r="F261" s="158"/>
      <c r="G261" s="158"/>
    </row>
    <row r="262" spans="3:7" ht="12.75">
      <c r="C262" s="158"/>
      <c r="D262" s="158"/>
      <c r="F262" s="158"/>
      <c r="G262" s="158"/>
    </row>
    <row r="263" spans="3:7" ht="12.75">
      <c r="C263" s="158"/>
      <c r="D263" s="158"/>
      <c r="F263" s="158"/>
      <c r="G263" s="158"/>
    </row>
    <row r="264" spans="3:7" ht="12.75">
      <c r="C264" s="158"/>
      <c r="D264" s="158"/>
      <c r="F264" s="158"/>
      <c r="G264" s="158"/>
    </row>
    <row r="265" spans="3:7" ht="12.75">
      <c r="C265" s="158"/>
      <c r="D265" s="158"/>
      <c r="F265" s="158"/>
      <c r="G265" s="158"/>
    </row>
    <row r="266" spans="3:7" ht="12.75">
      <c r="C266" s="158"/>
      <c r="D266" s="158"/>
      <c r="F266" s="158"/>
      <c r="G266" s="158"/>
    </row>
    <row r="267" spans="3:7" ht="12.75">
      <c r="C267" s="158"/>
      <c r="D267" s="158"/>
      <c r="F267" s="158"/>
      <c r="G267" s="158"/>
    </row>
    <row r="268" spans="3:7" ht="12.75">
      <c r="C268" s="158"/>
      <c r="D268" s="158"/>
      <c r="F268" s="158"/>
      <c r="G268" s="158"/>
    </row>
    <row r="269" spans="3:7" ht="12.75">
      <c r="C269" s="158"/>
      <c r="D269" s="158"/>
      <c r="F269" s="158"/>
      <c r="G269" s="158"/>
    </row>
    <row r="270" spans="3:7" ht="12.75">
      <c r="C270" s="158"/>
      <c r="D270" s="158"/>
      <c r="F270" s="158"/>
      <c r="G270" s="158"/>
    </row>
    <row r="271" spans="3:7" ht="12.75">
      <c r="C271" s="158"/>
      <c r="D271" s="158"/>
      <c r="F271" s="158"/>
      <c r="G271" s="158"/>
    </row>
    <row r="272" spans="3:7" ht="12.75">
      <c r="C272" s="158"/>
      <c r="D272" s="158"/>
      <c r="F272" s="158"/>
      <c r="G272" s="158"/>
    </row>
    <row r="273" spans="3:7" ht="12.75">
      <c r="C273" s="158"/>
      <c r="D273" s="158"/>
      <c r="F273" s="158"/>
      <c r="G273" s="158"/>
    </row>
    <row r="274" spans="3:7" ht="12.75">
      <c r="C274" s="158"/>
      <c r="D274" s="158"/>
      <c r="F274" s="158"/>
      <c r="G274" s="158"/>
    </row>
    <row r="275" spans="3:7" ht="12.75">
      <c r="C275" s="158"/>
      <c r="D275" s="158"/>
      <c r="F275" s="158"/>
      <c r="G275" s="158"/>
    </row>
    <row r="276" spans="3:7" ht="12.75">
      <c r="C276" s="158"/>
      <c r="D276" s="158"/>
      <c r="F276" s="158"/>
      <c r="G276" s="158"/>
    </row>
    <row r="277" spans="3:7" ht="12.75">
      <c r="C277" s="158"/>
      <c r="D277" s="158"/>
      <c r="F277" s="158"/>
      <c r="G277" s="158"/>
    </row>
    <row r="278" spans="3:7" ht="12.75">
      <c r="C278" s="158"/>
      <c r="D278" s="158"/>
      <c r="F278" s="158"/>
      <c r="G278" s="158"/>
    </row>
    <row r="279" spans="3:7" ht="12.75">
      <c r="C279" s="158"/>
      <c r="D279" s="158"/>
      <c r="F279" s="158"/>
      <c r="G279" s="158"/>
    </row>
    <row r="280" spans="3:7" ht="12.75">
      <c r="C280" s="158"/>
      <c r="D280" s="158"/>
      <c r="F280" s="158"/>
      <c r="G280" s="158"/>
    </row>
    <row r="281" spans="3:7" ht="12.75">
      <c r="C281" s="158"/>
      <c r="D281" s="158"/>
      <c r="F281" s="158"/>
      <c r="G281" s="158"/>
    </row>
    <row r="282" spans="3:7" ht="12.75">
      <c r="C282" s="158"/>
      <c r="D282" s="158"/>
      <c r="F282" s="158"/>
      <c r="G282" s="158"/>
    </row>
    <row r="283" spans="3:7" ht="12.75">
      <c r="C283" s="158"/>
      <c r="D283" s="158"/>
      <c r="F283" s="158"/>
      <c r="G283" s="158"/>
    </row>
    <row r="284" spans="3:7" ht="12.75">
      <c r="C284" s="158"/>
      <c r="D284" s="158"/>
      <c r="F284" s="158"/>
      <c r="G284" s="158"/>
    </row>
    <row r="285" spans="3:7" ht="12.75">
      <c r="C285" s="158"/>
      <c r="D285" s="158"/>
      <c r="F285" s="158"/>
      <c r="G285" s="158"/>
    </row>
    <row r="286" spans="3:7" ht="12.75">
      <c r="C286" s="158"/>
      <c r="D286" s="158"/>
      <c r="F286" s="158"/>
      <c r="G286" s="158"/>
    </row>
    <row r="287" spans="3:7" ht="12.75">
      <c r="C287" s="158"/>
      <c r="D287" s="158"/>
      <c r="F287" s="158"/>
      <c r="G287" s="158"/>
    </row>
    <row r="288" spans="3:7" ht="12.75">
      <c r="C288" s="158"/>
      <c r="D288" s="158"/>
      <c r="F288" s="158"/>
      <c r="G288" s="158"/>
    </row>
    <row r="289" spans="3:7" ht="12.75">
      <c r="C289" s="158"/>
      <c r="D289" s="158"/>
      <c r="F289" s="158"/>
      <c r="G289" s="158"/>
    </row>
    <row r="290" spans="3:7" ht="12.75">
      <c r="C290" s="158"/>
      <c r="D290" s="158"/>
      <c r="F290" s="158"/>
      <c r="G290" s="158"/>
    </row>
    <row r="291" spans="3:7" ht="12.75">
      <c r="C291" s="158"/>
      <c r="D291" s="158"/>
      <c r="F291" s="158"/>
      <c r="G291" s="158"/>
    </row>
    <row r="292" spans="3:7" ht="12.75">
      <c r="C292" s="158"/>
      <c r="D292" s="158"/>
      <c r="F292" s="158"/>
      <c r="G292" s="158"/>
    </row>
    <row r="293" spans="3:7" ht="12.75">
      <c r="C293" s="158"/>
      <c r="D293" s="158"/>
      <c r="F293" s="158"/>
      <c r="G293" s="158"/>
    </row>
    <row r="294" spans="3:7" ht="12.75">
      <c r="C294" s="158"/>
      <c r="D294" s="158"/>
      <c r="F294" s="158"/>
      <c r="G294" s="158"/>
    </row>
    <row r="295" spans="3:7" ht="12.75">
      <c r="C295" s="158"/>
      <c r="D295" s="158"/>
      <c r="F295" s="158"/>
      <c r="G295" s="158"/>
    </row>
    <row r="296" spans="3:7" ht="12.75">
      <c r="C296" s="158"/>
      <c r="D296" s="158"/>
      <c r="F296" s="158"/>
      <c r="G296" s="158"/>
    </row>
    <row r="297" spans="3:7" ht="12.75">
      <c r="C297" s="158"/>
      <c r="D297" s="158"/>
      <c r="F297" s="158"/>
      <c r="G297" s="158"/>
    </row>
    <row r="298" spans="3:7" ht="12.75">
      <c r="C298" s="158"/>
      <c r="D298" s="158"/>
      <c r="F298" s="158"/>
      <c r="G298" s="158"/>
    </row>
    <row r="299" spans="3:7" ht="12.75">
      <c r="C299" s="158"/>
      <c r="D299" s="158"/>
      <c r="F299" s="158"/>
      <c r="G299" s="158"/>
    </row>
    <row r="300" spans="3:7" ht="12.75">
      <c r="C300" s="158"/>
      <c r="D300" s="158"/>
      <c r="F300" s="158"/>
      <c r="G300" s="158"/>
    </row>
    <row r="301" spans="3:7" ht="12.75">
      <c r="C301" s="158"/>
      <c r="D301" s="158"/>
      <c r="F301" s="158"/>
      <c r="G301" s="158"/>
    </row>
    <row r="302" spans="3:7" ht="12.75">
      <c r="C302" s="158"/>
      <c r="D302" s="158"/>
      <c r="F302" s="158"/>
      <c r="G302" s="158"/>
    </row>
    <row r="303" spans="3:7" ht="12.75">
      <c r="C303" s="158"/>
      <c r="D303" s="158"/>
      <c r="F303" s="158"/>
      <c r="G303" s="158"/>
    </row>
    <row r="304" spans="3:7" ht="12.75">
      <c r="C304" s="158"/>
      <c r="D304" s="158"/>
      <c r="F304" s="158"/>
      <c r="G304" s="158"/>
    </row>
    <row r="305" spans="3:7" ht="12.75">
      <c r="C305" s="158"/>
      <c r="D305" s="158"/>
      <c r="F305" s="158"/>
      <c r="G305" s="158"/>
    </row>
    <row r="306" spans="3:7" ht="12.75">
      <c r="C306" s="158"/>
      <c r="D306" s="158"/>
      <c r="F306" s="158"/>
      <c r="G306" s="158"/>
    </row>
    <row r="307" spans="3:7" ht="12.75">
      <c r="C307" s="158"/>
      <c r="D307" s="158"/>
      <c r="F307" s="158"/>
      <c r="G307" s="158"/>
    </row>
    <row r="308" spans="3:7" ht="12.75">
      <c r="C308" s="158"/>
      <c r="D308" s="158"/>
      <c r="F308" s="158"/>
      <c r="G308" s="158"/>
    </row>
    <row r="309" spans="3:7" ht="12.75">
      <c r="C309" s="158"/>
      <c r="D309" s="158"/>
      <c r="F309" s="158"/>
      <c r="G309" s="158"/>
    </row>
    <row r="310" spans="3:7" ht="12.75">
      <c r="C310" s="158"/>
      <c r="D310" s="158"/>
      <c r="F310" s="158"/>
      <c r="G310" s="158"/>
    </row>
    <row r="311" spans="3:7" ht="12.75">
      <c r="C311" s="158"/>
      <c r="D311" s="158"/>
      <c r="F311" s="158"/>
      <c r="G311" s="158"/>
    </row>
    <row r="312" spans="3:7" ht="12.75">
      <c r="C312" s="158"/>
      <c r="D312" s="158"/>
      <c r="F312" s="158"/>
      <c r="G312" s="158"/>
    </row>
    <row r="313" spans="3:7" ht="12.75">
      <c r="C313" s="158"/>
      <c r="D313" s="158"/>
      <c r="F313" s="158"/>
      <c r="G313" s="158"/>
    </row>
    <row r="314" spans="3:7" ht="12.75">
      <c r="C314" s="158"/>
      <c r="D314" s="158"/>
      <c r="F314" s="158"/>
      <c r="G314" s="158"/>
    </row>
    <row r="315" spans="3:7" ht="12.75">
      <c r="C315" s="158"/>
      <c r="D315" s="158"/>
      <c r="F315" s="158"/>
      <c r="G315" s="158"/>
    </row>
    <row r="316" spans="3:7" ht="12.75">
      <c r="C316" s="158"/>
      <c r="D316" s="158"/>
      <c r="F316" s="158"/>
      <c r="G316" s="158"/>
    </row>
    <row r="317" spans="3:7" ht="12.75">
      <c r="C317" s="158"/>
      <c r="D317" s="158"/>
      <c r="F317" s="158"/>
      <c r="G317" s="158"/>
    </row>
    <row r="318" spans="3:7" ht="12.75">
      <c r="C318" s="158"/>
      <c r="D318" s="158"/>
      <c r="F318" s="158"/>
      <c r="G318" s="158"/>
    </row>
    <row r="319" spans="3:7" ht="12.75">
      <c r="C319" s="158"/>
      <c r="D319" s="158"/>
      <c r="F319" s="158"/>
      <c r="G319" s="158"/>
    </row>
    <row r="320" spans="3:7" ht="12.75">
      <c r="C320" s="158"/>
      <c r="D320" s="158"/>
      <c r="F320" s="158"/>
      <c r="G320" s="158"/>
    </row>
    <row r="321" spans="3:7" ht="12.75">
      <c r="C321" s="158"/>
      <c r="D321" s="158"/>
      <c r="F321" s="158"/>
      <c r="G321" s="158"/>
    </row>
    <row r="322" spans="3:7" ht="12.75">
      <c r="C322" s="158"/>
      <c r="D322" s="158"/>
      <c r="F322" s="158"/>
      <c r="G322" s="158"/>
    </row>
    <row r="323" spans="3:7" ht="12.75">
      <c r="C323" s="158"/>
      <c r="D323" s="158"/>
      <c r="F323" s="158"/>
      <c r="G323" s="158"/>
    </row>
    <row r="324" spans="3:7" ht="12.75">
      <c r="C324" s="158"/>
      <c r="D324" s="158"/>
      <c r="F324" s="158"/>
      <c r="G324" s="158"/>
    </row>
    <row r="325" spans="3:7" ht="12.75">
      <c r="C325" s="158"/>
      <c r="D325" s="158"/>
      <c r="F325" s="158"/>
      <c r="G325" s="158"/>
    </row>
    <row r="326" spans="3:7" ht="12.75">
      <c r="C326" s="158"/>
      <c r="D326" s="158"/>
      <c r="F326" s="158"/>
      <c r="G326" s="158"/>
    </row>
    <row r="327" spans="3:7" ht="12.75">
      <c r="C327" s="158"/>
      <c r="D327" s="158"/>
      <c r="F327" s="158"/>
      <c r="G327" s="158"/>
    </row>
    <row r="328" spans="3:7" ht="12.75">
      <c r="C328" s="158"/>
      <c r="D328" s="158"/>
      <c r="F328" s="158"/>
      <c r="G328" s="158"/>
    </row>
    <row r="329" spans="3:7" ht="12.75">
      <c r="C329" s="158"/>
      <c r="D329" s="158"/>
      <c r="F329" s="158"/>
      <c r="G329" s="158"/>
    </row>
    <row r="330" spans="3:7" ht="12.75">
      <c r="C330" s="158"/>
      <c r="D330" s="158"/>
      <c r="F330" s="158"/>
      <c r="G330" s="158"/>
    </row>
    <row r="331" spans="3:7" ht="12.75">
      <c r="C331" s="158"/>
      <c r="D331" s="158"/>
      <c r="F331" s="158"/>
      <c r="G331" s="158"/>
    </row>
    <row r="332" spans="3:7" ht="12.75">
      <c r="C332" s="158"/>
      <c r="D332" s="158"/>
      <c r="F332" s="158"/>
      <c r="G332" s="158"/>
    </row>
    <row r="333" spans="3:7" ht="12.75">
      <c r="C333" s="158"/>
      <c r="D333" s="158"/>
      <c r="F333" s="158"/>
      <c r="G333" s="158"/>
    </row>
    <row r="334" spans="3:7" ht="12.75">
      <c r="C334" s="158"/>
      <c r="D334" s="158"/>
      <c r="F334" s="158"/>
      <c r="G334" s="158"/>
    </row>
    <row r="335" spans="3:7" ht="12.75">
      <c r="C335" s="158"/>
      <c r="D335" s="158"/>
      <c r="F335" s="158"/>
      <c r="G335" s="158"/>
    </row>
    <row r="336" spans="3:7" ht="12.75">
      <c r="C336" s="158"/>
      <c r="D336" s="158"/>
      <c r="F336" s="158"/>
      <c r="G336" s="158"/>
    </row>
    <row r="337" spans="3:7" ht="12.75">
      <c r="C337" s="158"/>
      <c r="D337" s="158"/>
      <c r="F337" s="158"/>
      <c r="G337" s="158"/>
    </row>
    <row r="338" spans="3:7" ht="12.75">
      <c r="C338" s="158"/>
      <c r="D338" s="158"/>
      <c r="F338" s="158"/>
      <c r="G338" s="158"/>
    </row>
    <row r="339" spans="3:7" ht="12.75">
      <c r="C339" s="158"/>
      <c r="D339" s="158"/>
      <c r="F339" s="158"/>
      <c r="G339" s="158"/>
    </row>
    <row r="340" spans="3:7" ht="12.75">
      <c r="C340" s="158"/>
      <c r="D340" s="158"/>
      <c r="F340" s="158"/>
      <c r="G340" s="158"/>
    </row>
    <row r="341" spans="3:7" ht="12.75">
      <c r="C341" s="158"/>
      <c r="D341" s="158"/>
      <c r="F341" s="158"/>
      <c r="G341" s="158"/>
    </row>
    <row r="342" spans="3:7" ht="12.75">
      <c r="C342" s="158"/>
      <c r="D342" s="158"/>
      <c r="F342" s="158"/>
      <c r="G342" s="158"/>
    </row>
    <row r="343" spans="3:7" ht="12.75">
      <c r="C343" s="158"/>
      <c r="D343" s="158"/>
      <c r="F343" s="158"/>
      <c r="G343" s="158"/>
    </row>
    <row r="344" spans="3:7" ht="12.75">
      <c r="C344" s="158"/>
      <c r="D344" s="158"/>
      <c r="F344" s="158"/>
      <c r="G344" s="158"/>
    </row>
    <row r="345" spans="3:7" ht="12.75">
      <c r="C345" s="158"/>
      <c r="D345" s="158"/>
      <c r="F345" s="158"/>
      <c r="G345" s="158"/>
    </row>
    <row r="346" spans="3:7" ht="12.75">
      <c r="C346" s="158"/>
      <c r="D346" s="158"/>
      <c r="F346" s="158"/>
      <c r="G346" s="158"/>
    </row>
    <row r="347" spans="3:7" ht="12.75">
      <c r="C347" s="158"/>
      <c r="D347" s="158"/>
      <c r="F347" s="158"/>
      <c r="G347" s="158"/>
    </row>
    <row r="348" spans="3:7" ht="12.75">
      <c r="C348" s="158"/>
      <c r="D348" s="158"/>
      <c r="F348" s="158"/>
      <c r="G348" s="158"/>
    </row>
    <row r="349" spans="3:7" ht="12.75">
      <c r="C349" s="158"/>
      <c r="D349" s="158"/>
      <c r="F349" s="158"/>
      <c r="G349" s="158"/>
    </row>
    <row r="350" spans="3:7" ht="12.75">
      <c r="C350" s="158"/>
      <c r="D350" s="158"/>
      <c r="F350" s="158"/>
      <c r="G350" s="158"/>
    </row>
    <row r="351" spans="3:7" ht="12.75">
      <c r="C351" s="158"/>
      <c r="D351" s="158"/>
      <c r="F351" s="158"/>
      <c r="G351" s="158"/>
    </row>
    <row r="352" spans="3:7" ht="12.75">
      <c r="C352" s="158"/>
      <c r="D352" s="158"/>
      <c r="F352" s="158"/>
      <c r="G352" s="158"/>
    </row>
    <row r="353" spans="3:7" ht="12.75">
      <c r="C353" s="158"/>
      <c r="D353" s="158"/>
      <c r="F353" s="158"/>
      <c r="G353" s="158"/>
    </row>
    <row r="354" spans="3:7" ht="12.75">
      <c r="C354" s="158"/>
      <c r="D354" s="158"/>
      <c r="F354" s="158"/>
      <c r="G354" s="158"/>
    </row>
    <row r="355" spans="3:7" ht="12.75">
      <c r="C355" s="158"/>
      <c r="D355" s="158"/>
      <c r="F355" s="158"/>
      <c r="G355" s="158"/>
    </row>
    <row r="356" spans="3:7" ht="12.75">
      <c r="C356" s="158"/>
      <c r="D356" s="158"/>
      <c r="F356" s="158"/>
      <c r="G356" s="158"/>
    </row>
    <row r="357" spans="3:7" ht="12.75">
      <c r="C357" s="158"/>
      <c r="D357" s="158"/>
      <c r="F357" s="158"/>
      <c r="G357" s="158"/>
    </row>
    <row r="358" spans="3:7" ht="12.75">
      <c r="C358" s="158"/>
      <c r="D358" s="158"/>
      <c r="F358" s="158"/>
      <c r="G358" s="158"/>
    </row>
    <row r="359" spans="3:7" ht="12.75">
      <c r="C359" s="158"/>
      <c r="D359" s="158"/>
      <c r="F359" s="158"/>
      <c r="G359" s="158"/>
    </row>
    <row r="360" spans="3:7" ht="12.75">
      <c r="C360" s="158"/>
      <c r="D360" s="158"/>
      <c r="F360" s="158"/>
      <c r="G360" s="158"/>
    </row>
    <row r="361" spans="3:7" ht="12.75">
      <c r="C361" s="158"/>
      <c r="D361" s="158"/>
      <c r="F361" s="158"/>
      <c r="G361" s="158"/>
    </row>
    <row r="362" spans="3:7" ht="12.75">
      <c r="C362" s="158"/>
      <c r="D362" s="158"/>
      <c r="F362" s="158"/>
      <c r="G362" s="158"/>
    </row>
    <row r="363" spans="3:7" ht="12.75">
      <c r="C363" s="158"/>
      <c r="D363" s="158"/>
      <c r="F363" s="158"/>
      <c r="G363" s="158"/>
    </row>
    <row r="364" spans="3:7" ht="12.75">
      <c r="C364" s="158"/>
      <c r="D364" s="158"/>
      <c r="F364" s="158"/>
      <c r="G364" s="158"/>
    </row>
    <row r="365" spans="3:7" ht="12.75">
      <c r="C365" s="158"/>
      <c r="D365" s="158"/>
      <c r="F365" s="158"/>
      <c r="G365" s="158"/>
    </row>
    <row r="366" spans="3:7" ht="12.75">
      <c r="C366" s="158"/>
      <c r="D366" s="158"/>
      <c r="F366" s="158"/>
      <c r="G366" s="158"/>
    </row>
    <row r="367" spans="3:7" ht="12.75">
      <c r="C367" s="158"/>
      <c r="D367" s="158"/>
      <c r="F367" s="158"/>
      <c r="G367" s="158"/>
    </row>
    <row r="368" spans="3:7" ht="12.75">
      <c r="C368" s="158"/>
      <c r="D368" s="158"/>
      <c r="F368" s="158"/>
      <c r="G368" s="158"/>
    </row>
    <row r="369" spans="3:7" ht="12.75">
      <c r="C369" s="158"/>
      <c r="D369" s="158"/>
      <c r="F369" s="158"/>
      <c r="G369" s="158"/>
    </row>
    <row r="370" spans="3:7" ht="12.75">
      <c r="C370" s="158"/>
      <c r="D370" s="158"/>
      <c r="F370" s="158"/>
      <c r="G370" s="158"/>
    </row>
    <row r="371" spans="3:7" ht="12.75">
      <c r="C371" s="158"/>
      <c r="D371" s="158"/>
      <c r="F371" s="158"/>
      <c r="G371" s="158"/>
    </row>
    <row r="372" spans="3:7" ht="12.75">
      <c r="C372" s="158"/>
      <c r="D372" s="158"/>
      <c r="F372" s="158"/>
      <c r="G372" s="158"/>
    </row>
    <row r="373" spans="3:7" ht="12.75">
      <c r="C373" s="158"/>
      <c r="D373" s="158"/>
      <c r="F373" s="158"/>
      <c r="G373" s="158"/>
    </row>
    <row r="374" spans="3:7" ht="12.75">
      <c r="C374" s="158"/>
      <c r="D374" s="158"/>
      <c r="F374" s="158"/>
      <c r="G374" s="158"/>
    </row>
    <row r="375" spans="3:7" ht="12.75">
      <c r="C375" s="158"/>
      <c r="D375" s="158"/>
      <c r="F375" s="158"/>
      <c r="G375" s="158"/>
    </row>
    <row r="376" spans="3:7" ht="12.75">
      <c r="C376" s="158"/>
      <c r="D376" s="158"/>
      <c r="F376" s="158"/>
      <c r="G376" s="158"/>
    </row>
    <row r="377" spans="3:7" ht="12.75">
      <c r="C377" s="158"/>
      <c r="D377" s="158"/>
      <c r="F377" s="158"/>
      <c r="G377" s="158"/>
    </row>
    <row r="378" spans="3:7" ht="12.75">
      <c r="C378" s="158"/>
      <c r="D378" s="158"/>
      <c r="F378" s="158"/>
      <c r="G378" s="158"/>
    </row>
    <row r="379" spans="3:7" ht="12.75">
      <c r="C379" s="158"/>
      <c r="D379" s="158"/>
      <c r="F379" s="158"/>
      <c r="G379" s="158"/>
    </row>
    <row r="380" spans="3:7" ht="12.75">
      <c r="C380" s="158"/>
      <c r="D380" s="158"/>
      <c r="F380" s="158"/>
      <c r="G380" s="158"/>
    </row>
    <row r="381" spans="3:7" ht="12.75">
      <c r="C381" s="158"/>
      <c r="D381" s="158"/>
      <c r="F381" s="158"/>
      <c r="G381" s="158"/>
    </row>
    <row r="382" spans="3:7" ht="12.75">
      <c r="C382" s="158"/>
      <c r="D382" s="158"/>
      <c r="F382" s="158"/>
      <c r="G382" s="158"/>
    </row>
    <row r="383" spans="3:7" ht="12.75">
      <c r="C383" s="158"/>
      <c r="D383" s="158"/>
      <c r="F383" s="158"/>
      <c r="G383" s="158"/>
    </row>
    <row r="384" spans="3:7" ht="12.75">
      <c r="C384" s="158"/>
      <c r="D384" s="158"/>
      <c r="F384" s="158"/>
      <c r="G384" s="158"/>
    </row>
    <row r="385" spans="3:7" ht="12.75">
      <c r="C385" s="158"/>
      <c r="D385" s="158"/>
      <c r="F385" s="158"/>
      <c r="G385" s="158"/>
    </row>
    <row r="386" spans="3:7" ht="12.75">
      <c r="C386" s="158"/>
      <c r="D386" s="158"/>
      <c r="F386" s="158"/>
      <c r="G386" s="158"/>
    </row>
    <row r="387" spans="3:7" ht="12.75">
      <c r="C387" s="158"/>
      <c r="D387" s="158"/>
      <c r="F387" s="158"/>
      <c r="G387" s="158"/>
    </row>
    <row r="388" spans="3:7" ht="12.75">
      <c r="C388" s="158"/>
      <c r="D388" s="158"/>
      <c r="F388" s="158"/>
      <c r="G388" s="158"/>
    </row>
    <row r="389" spans="3:7" ht="12.75">
      <c r="C389" s="158"/>
      <c r="D389" s="158"/>
      <c r="F389" s="158"/>
      <c r="G389" s="158"/>
    </row>
    <row r="390" spans="3:7" ht="12.75">
      <c r="C390" s="158"/>
      <c r="D390" s="158"/>
      <c r="F390" s="158"/>
      <c r="G390" s="158"/>
    </row>
    <row r="391" spans="3:7" ht="12.75">
      <c r="C391" s="158"/>
      <c r="D391" s="158"/>
      <c r="F391" s="158"/>
      <c r="G391" s="158"/>
    </row>
    <row r="392" spans="3:7" ht="12.75">
      <c r="C392" s="158"/>
      <c r="D392" s="158"/>
      <c r="F392" s="158"/>
      <c r="G392" s="158"/>
    </row>
    <row r="393" spans="3:7" ht="12.75">
      <c r="C393" s="158"/>
      <c r="D393" s="158"/>
      <c r="F393" s="158"/>
      <c r="G393" s="158"/>
    </row>
    <row r="394" spans="3:7" ht="12.75">
      <c r="C394" s="158"/>
      <c r="D394" s="158"/>
      <c r="F394" s="158"/>
      <c r="G394" s="158"/>
    </row>
    <row r="395" spans="3:7" ht="12.75">
      <c r="C395" s="158"/>
      <c r="D395" s="158"/>
      <c r="F395" s="158"/>
      <c r="G395" s="158"/>
    </row>
    <row r="396" spans="3:7" ht="12.75">
      <c r="C396" s="158"/>
      <c r="D396" s="158"/>
      <c r="F396" s="158"/>
      <c r="G396" s="158"/>
    </row>
    <row r="397" spans="3:7" ht="12.75">
      <c r="C397" s="158"/>
      <c r="D397" s="158"/>
      <c r="F397" s="158"/>
      <c r="G397" s="158"/>
    </row>
    <row r="398" spans="3:7" ht="12.75">
      <c r="C398" s="158"/>
      <c r="D398" s="158"/>
      <c r="F398" s="158"/>
      <c r="G398" s="158"/>
    </row>
    <row r="399" spans="3:7" ht="12.75">
      <c r="C399" s="158"/>
      <c r="D399" s="158"/>
      <c r="F399" s="158"/>
      <c r="G399" s="158"/>
    </row>
    <row r="400" spans="3:7" ht="12.75">
      <c r="C400" s="158"/>
      <c r="D400" s="158"/>
      <c r="F400" s="158"/>
      <c r="G400" s="158"/>
    </row>
    <row r="401" spans="3:7" ht="12.75">
      <c r="C401" s="158"/>
      <c r="D401" s="158"/>
      <c r="F401" s="158"/>
      <c r="G401" s="158"/>
    </row>
    <row r="402" spans="3:7" ht="12.75">
      <c r="C402" s="158"/>
      <c r="D402" s="158"/>
      <c r="F402" s="158"/>
      <c r="G402" s="158"/>
    </row>
    <row r="403" spans="3:7" ht="12.75">
      <c r="C403" s="158"/>
      <c r="D403" s="158"/>
      <c r="F403" s="158"/>
      <c r="G403" s="158"/>
    </row>
  </sheetData>
  <printOptions gridLines="1"/>
  <pageMargins left="0.25" right="0.25" top="1" bottom="1" header="0.5" footer="0.5"/>
  <pageSetup horizontalDpi="300" verticalDpi="300" orientation="landscape" r:id="rId1"/>
  <headerFooter alignWithMargins="0">
    <oddHeader>&amp;LAppendix C.5 - Projects Financed through Drinking Water SRF in November 2008&amp;RPage &amp;P of &amp;N</oddHeader>
  </headerFooter>
</worksheet>
</file>

<file path=xl/worksheets/sheet4.xml><?xml version="1.0" encoding="utf-8"?>
<worksheet xmlns="http://schemas.openxmlformats.org/spreadsheetml/2006/main" xmlns:r="http://schemas.openxmlformats.org/officeDocument/2006/relationships">
  <sheetPr codeName="Sheet17"/>
  <dimension ref="A1:G405"/>
  <sheetViews>
    <sheetView zoomScaleSheetLayoutView="75" workbookViewId="0" topLeftCell="A1">
      <pane ySplit="2" topLeftCell="BM3" activePane="bottomLeft" state="frozen"/>
      <selection pane="topLeft" activeCell="C49" sqref="C49"/>
      <selection pane="bottomLeft" activeCell="A1" sqref="A1"/>
    </sheetView>
  </sheetViews>
  <sheetFormatPr defaultColWidth="9.140625" defaultRowHeight="12.75"/>
  <cols>
    <col min="1" max="1" width="25.421875" style="150" customWidth="1"/>
    <col min="2" max="2" width="26.140625" style="147" customWidth="1"/>
    <col min="3" max="4" width="15.421875" style="148" bestFit="1" customWidth="1"/>
    <col min="5" max="5" width="16.57421875" style="149" bestFit="1" customWidth="1"/>
    <col min="6" max="6" width="15.8515625" style="148" customWidth="1"/>
    <col min="7" max="7" width="16.28125" style="148" customWidth="1"/>
    <col min="8" max="16384" width="33.28125" style="150" customWidth="1"/>
  </cols>
  <sheetData>
    <row r="1" ht="15">
      <c r="A1" s="146" t="s">
        <v>886</v>
      </c>
    </row>
    <row r="2" spans="1:7" s="154" customFormat="1" ht="44.25" customHeight="1">
      <c r="A2" s="151" t="s">
        <v>889</v>
      </c>
      <c r="B2" s="152" t="s">
        <v>463</v>
      </c>
      <c r="C2" s="153" t="s">
        <v>894</v>
      </c>
      <c r="D2" s="153" t="s">
        <v>895</v>
      </c>
      <c r="E2" s="151" t="s">
        <v>466</v>
      </c>
      <c r="F2" s="153" t="s">
        <v>464</v>
      </c>
      <c r="G2" s="153" t="s">
        <v>465</v>
      </c>
    </row>
    <row r="3" spans="1:7" ht="25.5">
      <c r="A3" s="177" t="s">
        <v>473</v>
      </c>
      <c r="B3" s="178" t="s">
        <v>492</v>
      </c>
      <c r="C3" s="179">
        <v>42415</v>
      </c>
      <c r="D3" s="179">
        <f>+E3-C3</f>
        <v>1031617</v>
      </c>
      <c r="E3" s="179">
        <v>1074032</v>
      </c>
      <c r="F3" s="180">
        <v>805524</v>
      </c>
      <c r="G3" s="180">
        <v>268508</v>
      </c>
    </row>
    <row r="4" spans="1:7" ht="25.5">
      <c r="A4" s="155" t="s">
        <v>509</v>
      </c>
      <c r="B4" s="156" t="s">
        <v>478</v>
      </c>
      <c r="C4" s="157">
        <v>1639183</v>
      </c>
      <c r="D4" s="181">
        <f>E4-C4</f>
        <v>38000</v>
      </c>
      <c r="E4" s="159">
        <v>1677183</v>
      </c>
      <c r="F4" s="158">
        <v>1677183</v>
      </c>
      <c r="G4" s="158">
        <v>0</v>
      </c>
    </row>
    <row r="5" spans="1:7" ht="12.75">
      <c r="A5" s="177" t="s">
        <v>474</v>
      </c>
      <c r="B5" s="182" t="s">
        <v>479</v>
      </c>
      <c r="C5" s="183">
        <v>8561550</v>
      </c>
      <c r="D5" s="179">
        <f>+E5-C5</f>
        <v>1978450</v>
      </c>
      <c r="E5" s="183">
        <v>10540000</v>
      </c>
      <c r="F5" s="180">
        <v>7905000</v>
      </c>
      <c r="G5" s="180">
        <v>2635000</v>
      </c>
    </row>
    <row r="6" spans="1:7" ht="12.75">
      <c r="A6" s="162" t="s">
        <v>475</v>
      </c>
      <c r="B6" s="163" t="s">
        <v>480</v>
      </c>
      <c r="C6" s="164">
        <v>6030048</v>
      </c>
      <c r="D6" s="158">
        <f aca="true" t="shared" si="0" ref="D6:D17">E6-C6</f>
        <v>1299390</v>
      </c>
      <c r="E6" s="164">
        <v>7329438</v>
      </c>
      <c r="F6" s="158">
        <v>3664719</v>
      </c>
      <c r="G6" s="158">
        <v>3664719</v>
      </c>
    </row>
    <row r="7" spans="1:7" ht="12.75">
      <c r="A7" s="162" t="s">
        <v>462</v>
      </c>
      <c r="B7" s="156" t="s">
        <v>484</v>
      </c>
      <c r="C7" s="165">
        <v>7200000</v>
      </c>
      <c r="D7" s="165">
        <f t="shared" si="0"/>
        <v>1958000</v>
      </c>
      <c r="E7" s="165">
        <v>9158000</v>
      </c>
      <c r="F7" s="158">
        <v>4579000</v>
      </c>
      <c r="G7" s="158">
        <v>4579000</v>
      </c>
    </row>
    <row r="8" spans="1:7" ht="12.75">
      <c r="A8" s="162" t="s">
        <v>462</v>
      </c>
      <c r="B8" s="156" t="s">
        <v>491</v>
      </c>
      <c r="C8" s="165">
        <v>3600000</v>
      </c>
      <c r="D8" s="165">
        <f t="shared" si="0"/>
        <v>1306000</v>
      </c>
      <c r="E8" s="165">
        <v>4906000</v>
      </c>
      <c r="F8" s="158">
        <v>1925584</v>
      </c>
      <c r="G8" s="158">
        <v>2980416</v>
      </c>
    </row>
    <row r="9" spans="1:7" ht="12.75">
      <c r="A9" s="162" t="s">
        <v>462</v>
      </c>
      <c r="B9" s="156" t="s">
        <v>488</v>
      </c>
      <c r="C9" s="165">
        <v>1600000</v>
      </c>
      <c r="D9" s="165">
        <f t="shared" si="0"/>
        <v>690000</v>
      </c>
      <c r="E9" s="165">
        <v>2290000</v>
      </c>
      <c r="F9" s="158">
        <v>1145000</v>
      </c>
      <c r="G9" s="158">
        <v>1145000</v>
      </c>
    </row>
    <row r="10" spans="1:7" ht="12.75">
      <c r="A10" s="162" t="s">
        <v>477</v>
      </c>
      <c r="B10" s="184" t="s">
        <v>483</v>
      </c>
      <c r="C10" s="165">
        <v>1677500</v>
      </c>
      <c r="D10" s="165">
        <f t="shared" si="0"/>
        <v>487550</v>
      </c>
      <c r="E10" s="165">
        <v>2165050</v>
      </c>
      <c r="F10" s="158">
        <v>1082525</v>
      </c>
      <c r="G10" s="158">
        <v>1082525</v>
      </c>
    </row>
    <row r="11" spans="1:7" ht="12.75">
      <c r="A11" s="162" t="s">
        <v>477</v>
      </c>
      <c r="B11" s="184" t="s">
        <v>482</v>
      </c>
      <c r="C11" s="185">
        <v>7447950</v>
      </c>
      <c r="D11" s="165">
        <f t="shared" si="0"/>
        <v>2164690</v>
      </c>
      <c r="E11" s="185">
        <v>9612640</v>
      </c>
      <c r="F11" s="158">
        <v>4300000</v>
      </c>
      <c r="G11" s="158">
        <v>5312640</v>
      </c>
    </row>
    <row r="12" spans="1:7" ht="12.75">
      <c r="A12" s="162" t="s">
        <v>477</v>
      </c>
      <c r="B12" s="184" t="s">
        <v>481</v>
      </c>
      <c r="C12" s="165">
        <v>968150</v>
      </c>
      <c r="D12" s="165">
        <f t="shared" si="0"/>
        <v>281390</v>
      </c>
      <c r="E12" s="165">
        <v>1249540</v>
      </c>
      <c r="F12" s="158">
        <v>624770</v>
      </c>
      <c r="G12" s="158">
        <v>624770</v>
      </c>
    </row>
    <row r="13" spans="1:7" ht="12.75">
      <c r="A13" s="162" t="s">
        <v>477</v>
      </c>
      <c r="B13" s="184" t="s">
        <v>485</v>
      </c>
      <c r="C13" s="165">
        <v>148400</v>
      </c>
      <c r="D13" s="165">
        <f t="shared" si="0"/>
        <v>43135</v>
      </c>
      <c r="E13" s="165">
        <v>191535</v>
      </c>
      <c r="F13" s="158">
        <v>95767</v>
      </c>
      <c r="G13" s="158">
        <v>95768</v>
      </c>
    </row>
    <row r="14" spans="1:7" ht="12.75">
      <c r="A14" s="162" t="s">
        <v>477</v>
      </c>
      <c r="B14" s="184" t="s">
        <v>486</v>
      </c>
      <c r="C14" s="185">
        <v>713000</v>
      </c>
      <c r="D14" s="185">
        <f t="shared" si="0"/>
        <v>207235</v>
      </c>
      <c r="E14" s="185">
        <v>920235</v>
      </c>
      <c r="F14" s="158">
        <v>398818</v>
      </c>
      <c r="G14" s="158">
        <v>521417</v>
      </c>
    </row>
    <row r="15" spans="1:7" ht="12.75">
      <c r="A15" s="162" t="s">
        <v>477</v>
      </c>
      <c r="B15" s="184" t="s">
        <v>487</v>
      </c>
      <c r="C15" s="165">
        <v>810000</v>
      </c>
      <c r="D15" s="165">
        <f t="shared" si="0"/>
        <v>235400</v>
      </c>
      <c r="E15" s="165">
        <v>1045400</v>
      </c>
      <c r="F15" s="158">
        <v>522700</v>
      </c>
      <c r="G15" s="158">
        <v>522700</v>
      </c>
    </row>
    <row r="16" spans="1:7" ht="12.75">
      <c r="A16" s="162" t="s">
        <v>555</v>
      </c>
      <c r="B16" s="184" t="s">
        <v>490</v>
      </c>
      <c r="C16" s="165">
        <v>3236878</v>
      </c>
      <c r="D16" s="165">
        <f t="shared" si="0"/>
        <v>1050950</v>
      </c>
      <c r="E16" s="165">
        <v>4287828</v>
      </c>
      <c r="F16" s="158">
        <v>2143914</v>
      </c>
      <c r="G16" s="158">
        <v>2143914</v>
      </c>
    </row>
    <row r="17" spans="1:7" ht="12.75">
      <c r="A17" s="162" t="s">
        <v>555</v>
      </c>
      <c r="B17" s="184" t="s">
        <v>489</v>
      </c>
      <c r="C17" s="165">
        <v>214831</v>
      </c>
      <c r="D17" s="165">
        <f t="shared" si="0"/>
        <v>25187</v>
      </c>
      <c r="E17" s="165">
        <v>240018</v>
      </c>
      <c r="F17" s="158">
        <v>120009</v>
      </c>
      <c r="G17" s="158">
        <v>120009</v>
      </c>
    </row>
    <row r="18" spans="3:7" ht="12.75">
      <c r="C18" s="171"/>
      <c r="D18" s="171"/>
      <c r="E18" s="186"/>
      <c r="F18" s="171"/>
      <c r="G18" s="171"/>
    </row>
    <row r="19" spans="3:7" ht="13.5" thickBot="1">
      <c r="C19" s="187">
        <f>SUM(C3:C18)</f>
        <v>43889905</v>
      </c>
      <c r="D19" s="187">
        <f>SUM(D3:D18)</f>
        <v>12796994</v>
      </c>
      <c r="E19" s="187">
        <f>SUM(E3:E18)</f>
        <v>56686899</v>
      </c>
      <c r="F19" s="187">
        <f>SUM(F3:F18)</f>
        <v>30990513</v>
      </c>
      <c r="G19" s="187">
        <f>SUM(G3:G18)</f>
        <v>25696386</v>
      </c>
    </row>
    <row r="20" spans="3:7" ht="13.5" thickTop="1">
      <c r="C20" s="171"/>
      <c r="D20" s="171"/>
      <c r="E20" s="171"/>
      <c r="F20" s="171"/>
      <c r="G20" s="171"/>
    </row>
    <row r="21" spans="3:7" ht="12.75">
      <c r="C21" s="171"/>
      <c r="D21" s="171"/>
      <c r="E21" s="171"/>
      <c r="F21" s="171"/>
      <c r="G21" s="171"/>
    </row>
    <row r="22" spans="3:7" ht="12.75">
      <c r="C22" s="158"/>
      <c r="D22" s="158"/>
      <c r="F22" s="158"/>
      <c r="G22" s="158"/>
    </row>
    <row r="23" spans="1:7" ht="12.75">
      <c r="A23" s="175" t="s">
        <v>476</v>
      </c>
      <c r="C23" s="158"/>
      <c r="D23" s="158"/>
      <c r="F23" s="158"/>
      <c r="G23" s="158"/>
    </row>
    <row r="24" spans="1:7" ht="12.75">
      <c r="A24" s="176" t="s">
        <v>470</v>
      </c>
      <c r="C24" s="158"/>
      <c r="D24" s="158"/>
      <c r="F24" s="158"/>
      <c r="G24" s="158"/>
    </row>
    <row r="25" spans="1:7" ht="12.75">
      <c r="A25" s="188" t="s">
        <v>510</v>
      </c>
      <c r="C25" s="158"/>
      <c r="D25" s="158"/>
      <c r="F25" s="158"/>
      <c r="G25" s="158"/>
    </row>
    <row r="26" spans="3:7" ht="12.75">
      <c r="C26" s="158"/>
      <c r="D26" s="158"/>
      <c r="F26" s="158"/>
      <c r="G26" s="158"/>
    </row>
    <row r="27" spans="3:7" ht="12.75">
      <c r="C27" s="158"/>
      <c r="D27" s="158"/>
      <c r="F27" s="158"/>
      <c r="G27" s="158"/>
    </row>
    <row r="28" spans="3:7" ht="12.75">
      <c r="C28" s="158"/>
      <c r="D28" s="158"/>
      <c r="F28" s="158"/>
      <c r="G28" s="158"/>
    </row>
    <row r="29" spans="3:7" ht="12.75">
      <c r="C29" s="158"/>
      <c r="D29" s="158"/>
      <c r="F29" s="158"/>
      <c r="G29" s="158"/>
    </row>
    <row r="30" spans="3:7" ht="12.75">
      <c r="C30" s="158"/>
      <c r="D30" s="158"/>
      <c r="F30" s="158"/>
      <c r="G30" s="158"/>
    </row>
    <row r="31" spans="3:7" ht="12.75">
      <c r="C31" s="158"/>
      <c r="D31" s="158"/>
      <c r="F31" s="158"/>
      <c r="G31" s="158"/>
    </row>
    <row r="32" spans="3:7" ht="12.75">
      <c r="C32" s="158"/>
      <c r="D32" s="158"/>
      <c r="F32" s="158"/>
      <c r="G32" s="158"/>
    </row>
    <row r="33" spans="3:7" ht="12.75">
      <c r="C33" s="158"/>
      <c r="D33" s="158"/>
      <c r="F33" s="158"/>
      <c r="G33" s="158"/>
    </row>
    <row r="34" spans="3:7" ht="12.75">
      <c r="C34" s="158"/>
      <c r="D34" s="158"/>
      <c r="F34" s="158"/>
      <c r="G34" s="158"/>
    </row>
    <row r="35" spans="3:7" ht="12.75">
      <c r="C35" s="158"/>
      <c r="D35" s="158"/>
      <c r="F35" s="158"/>
      <c r="G35" s="158"/>
    </row>
    <row r="36" spans="3:7" ht="12.75">
      <c r="C36" s="158"/>
      <c r="D36" s="158"/>
      <c r="F36" s="158"/>
      <c r="G36" s="158"/>
    </row>
    <row r="37" spans="3:7" ht="12.75">
      <c r="C37" s="158"/>
      <c r="D37" s="158"/>
      <c r="F37" s="158"/>
      <c r="G37" s="158"/>
    </row>
    <row r="38" spans="3:7" ht="12.75">
      <c r="C38" s="158"/>
      <c r="D38" s="158"/>
      <c r="F38" s="158"/>
      <c r="G38" s="158"/>
    </row>
    <row r="39" spans="3:7" ht="12.75">
      <c r="C39" s="158"/>
      <c r="D39" s="158"/>
      <c r="F39" s="158"/>
      <c r="G39" s="158"/>
    </row>
    <row r="40" spans="3:7" ht="12.75">
      <c r="C40" s="158"/>
      <c r="D40" s="158"/>
      <c r="F40" s="158"/>
      <c r="G40" s="158"/>
    </row>
    <row r="41" spans="3:7" ht="12.75">
      <c r="C41" s="158"/>
      <c r="D41" s="158"/>
      <c r="F41" s="158"/>
      <c r="G41" s="158"/>
    </row>
    <row r="42" spans="3:7" ht="12.75">
      <c r="C42" s="158"/>
      <c r="D42" s="158"/>
      <c r="F42" s="158"/>
      <c r="G42" s="158"/>
    </row>
    <row r="43" spans="3:7" ht="12.75">
      <c r="C43" s="158"/>
      <c r="D43" s="158"/>
      <c r="F43" s="158"/>
      <c r="G43" s="158"/>
    </row>
    <row r="44" spans="3:7" ht="12.75">
      <c r="C44" s="158"/>
      <c r="D44" s="158"/>
      <c r="F44" s="158"/>
      <c r="G44" s="158"/>
    </row>
    <row r="45" spans="3:7" ht="12.75">
      <c r="C45" s="158"/>
      <c r="D45" s="158"/>
      <c r="F45" s="158"/>
      <c r="G45" s="158"/>
    </row>
    <row r="46" spans="3:7" ht="12.75">
      <c r="C46" s="158"/>
      <c r="D46" s="158"/>
      <c r="F46" s="158"/>
      <c r="G46" s="158"/>
    </row>
    <row r="47" spans="3:7" ht="12.75">
      <c r="C47" s="158"/>
      <c r="D47" s="158"/>
      <c r="F47" s="158"/>
      <c r="G47" s="158"/>
    </row>
    <row r="48" spans="3:7" ht="12.75">
      <c r="C48" s="158"/>
      <c r="D48" s="158"/>
      <c r="F48" s="158"/>
      <c r="G48" s="158"/>
    </row>
    <row r="49" spans="3:7" ht="12.75">
      <c r="C49" s="158"/>
      <c r="D49" s="158"/>
      <c r="F49" s="158"/>
      <c r="G49" s="158"/>
    </row>
    <row r="50" spans="3:7" ht="12.75">
      <c r="C50" s="158"/>
      <c r="D50" s="158"/>
      <c r="F50" s="158"/>
      <c r="G50" s="158"/>
    </row>
    <row r="51" spans="3:7" ht="12.75">
      <c r="C51" s="158"/>
      <c r="D51" s="158"/>
      <c r="F51" s="158"/>
      <c r="G51" s="158"/>
    </row>
    <row r="52" spans="3:7" ht="12.75">
      <c r="C52" s="158"/>
      <c r="D52" s="158"/>
      <c r="F52" s="158"/>
      <c r="G52" s="158"/>
    </row>
    <row r="53" spans="3:7" ht="12.75">
      <c r="C53" s="158"/>
      <c r="D53" s="158"/>
      <c r="F53" s="158"/>
      <c r="G53" s="158"/>
    </row>
    <row r="54" spans="3:7" ht="12.75">
      <c r="C54" s="158"/>
      <c r="D54" s="158"/>
      <c r="F54" s="158"/>
      <c r="G54" s="158"/>
    </row>
    <row r="55" spans="3:7" ht="12.75">
      <c r="C55" s="158"/>
      <c r="D55" s="158"/>
      <c r="F55" s="158"/>
      <c r="G55" s="158"/>
    </row>
    <row r="56" spans="3:7" ht="12.75">
      <c r="C56" s="158"/>
      <c r="D56" s="158"/>
      <c r="F56" s="158"/>
      <c r="G56" s="158"/>
    </row>
    <row r="57" spans="3:7" ht="12.75">
      <c r="C57" s="158"/>
      <c r="D57" s="158"/>
      <c r="F57" s="158"/>
      <c r="G57" s="158"/>
    </row>
    <row r="58" spans="3:7" ht="12.75">
      <c r="C58" s="158"/>
      <c r="D58" s="158"/>
      <c r="F58" s="158"/>
      <c r="G58" s="158"/>
    </row>
    <row r="59" spans="3:7" ht="12.75">
      <c r="C59" s="158"/>
      <c r="D59" s="158"/>
      <c r="F59" s="158"/>
      <c r="G59" s="158"/>
    </row>
    <row r="60" spans="3:7" ht="12.75">
      <c r="C60" s="158"/>
      <c r="D60" s="158"/>
      <c r="F60" s="158"/>
      <c r="G60" s="158"/>
    </row>
    <row r="61" spans="3:7" ht="12.75">
      <c r="C61" s="158"/>
      <c r="D61" s="158"/>
      <c r="F61" s="158"/>
      <c r="G61" s="158"/>
    </row>
    <row r="62" spans="3:7" ht="12.75">
      <c r="C62" s="158"/>
      <c r="D62" s="158"/>
      <c r="F62" s="158"/>
      <c r="G62" s="158"/>
    </row>
    <row r="63" spans="3:7" ht="12.75">
      <c r="C63" s="158"/>
      <c r="D63" s="158"/>
      <c r="F63" s="158"/>
      <c r="G63" s="158"/>
    </row>
    <row r="64" spans="3:7" ht="12.75">
      <c r="C64" s="158"/>
      <c r="D64" s="158"/>
      <c r="F64" s="158"/>
      <c r="G64" s="158"/>
    </row>
    <row r="65" spans="3:7" ht="12.75">
      <c r="C65" s="158"/>
      <c r="D65" s="158"/>
      <c r="F65" s="158"/>
      <c r="G65" s="158"/>
    </row>
    <row r="66" spans="3:7" ht="12.75">
      <c r="C66" s="158"/>
      <c r="D66" s="158"/>
      <c r="F66" s="158"/>
      <c r="G66" s="158"/>
    </row>
    <row r="67" spans="3:7" ht="12.75">
      <c r="C67" s="158"/>
      <c r="D67" s="158"/>
      <c r="F67" s="158"/>
      <c r="G67" s="158"/>
    </row>
    <row r="68" spans="3:7" ht="12.75">
      <c r="C68" s="158"/>
      <c r="D68" s="158"/>
      <c r="F68" s="158"/>
      <c r="G68" s="158"/>
    </row>
    <row r="69" spans="3:7" ht="12.75">
      <c r="C69" s="158"/>
      <c r="D69" s="158"/>
      <c r="F69" s="158"/>
      <c r="G69" s="158"/>
    </row>
    <row r="70" spans="3:7" ht="12.75">
      <c r="C70" s="158"/>
      <c r="D70" s="158"/>
      <c r="F70" s="158"/>
      <c r="G70" s="158"/>
    </row>
    <row r="71" spans="3:7" ht="12.75">
      <c r="C71" s="158"/>
      <c r="D71" s="158"/>
      <c r="F71" s="158"/>
      <c r="G71" s="158"/>
    </row>
    <row r="72" spans="3:7" ht="12.75">
      <c r="C72" s="158"/>
      <c r="D72" s="158"/>
      <c r="F72" s="158"/>
      <c r="G72" s="158"/>
    </row>
    <row r="73" spans="3:7" ht="12.75">
      <c r="C73" s="158"/>
      <c r="D73" s="158"/>
      <c r="F73" s="158"/>
      <c r="G73" s="158"/>
    </row>
    <row r="74" spans="3:7" ht="12.75">
      <c r="C74" s="158"/>
      <c r="D74" s="158"/>
      <c r="F74" s="158"/>
      <c r="G74" s="158"/>
    </row>
    <row r="75" spans="3:7" ht="12.75">
      <c r="C75" s="158"/>
      <c r="D75" s="158"/>
      <c r="F75" s="158"/>
      <c r="G75" s="158"/>
    </row>
    <row r="76" spans="3:7" ht="12.75">
      <c r="C76" s="158"/>
      <c r="D76" s="158"/>
      <c r="F76" s="158"/>
      <c r="G76" s="158"/>
    </row>
    <row r="77" spans="3:7" ht="12.75">
      <c r="C77" s="158"/>
      <c r="D77" s="158"/>
      <c r="F77" s="158"/>
      <c r="G77" s="158"/>
    </row>
    <row r="78" spans="3:7" ht="12.75">
      <c r="C78" s="158"/>
      <c r="D78" s="158"/>
      <c r="F78" s="158"/>
      <c r="G78" s="158"/>
    </row>
    <row r="79" spans="3:7" ht="12.75">
      <c r="C79" s="158"/>
      <c r="D79" s="158"/>
      <c r="F79" s="158"/>
      <c r="G79" s="158"/>
    </row>
    <row r="80" spans="3:7" ht="12.75">
      <c r="C80" s="158"/>
      <c r="D80" s="158"/>
      <c r="F80" s="158"/>
      <c r="G80" s="158"/>
    </row>
    <row r="81" spans="3:7" ht="12.75">
      <c r="C81" s="158"/>
      <c r="D81" s="158"/>
      <c r="F81" s="158"/>
      <c r="G81" s="158"/>
    </row>
    <row r="82" spans="3:7" ht="12.75">
      <c r="C82" s="158"/>
      <c r="D82" s="158"/>
      <c r="F82" s="158"/>
      <c r="G82" s="158"/>
    </row>
    <row r="83" spans="3:7" ht="12.75">
      <c r="C83" s="158"/>
      <c r="D83" s="158"/>
      <c r="F83" s="158"/>
      <c r="G83" s="158"/>
    </row>
    <row r="84" spans="3:7" ht="12.75">
      <c r="C84" s="158"/>
      <c r="D84" s="158"/>
      <c r="F84" s="158"/>
      <c r="G84" s="158"/>
    </row>
    <row r="85" spans="3:7" ht="12.75">
      <c r="C85" s="158"/>
      <c r="D85" s="158"/>
      <c r="F85" s="158"/>
      <c r="G85" s="158"/>
    </row>
    <row r="86" spans="3:7" ht="12.75">
      <c r="C86" s="158"/>
      <c r="D86" s="158"/>
      <c r="F86" s="158"/>
      <c r="G86" s="158"/>
    </row>
    <row r="87" spans="3:7" ht="12.75">
      <c r="C87" s="158"/>
      <c r="D87" s="158"/>
      <c r="F87" s="158"/>
      <c r="G87" s="158"/>
    </row>
    <row r="88" spans="3:7" ht="12.75">
      <c r="C88" s="158"/>
      <c r="D88" s="158"/>
      <c r="F88" s="158"/>
      <c r="G88" s="158"/>
    </row>
    <row r="89" spans="3:7" ht="12.75">
      <c r="C89" s="158"/>
      <c r="D89" s="158"/>
      <c r="F89" s="158"/>
      <c r="G89" s="158"/>
    </row>
    <row r="90" spans="3:7" ht="12.75">
      <c r="C90" s="158"/>
      <c r="D90" s="158"/>
      <c r="F90" s="158"/>
      <c r="G90" s="158"/>
    </row>
    <row r="91" spans="3:7" ht="12.75">
      <c r="C91" s="158"/>
      <c r="D91" s="158"/>
      <c r="F91" s="158"/>
      <c r="G91" s="158"/>
    </row>
    <row r="92" spans="3:7" ht="12.75">
      <c r="C92" s="158"/>
      <c r="D92" s="158"/>
      <c r="F92" s="158"/>
      <c r="G92" s="158"/>
    </row>
    <row r="93" spans="3:7" ht="12.75">
      <c r="C93" s="158"/>
      <c r="D93" s="158"/>
      <c r="F93" s="158"/>
      <c r="G93" s="158"/>
    </row>
    <row r="94" spans="3:7" ht="12.75">
      <c r="C94" s="158"/>
      <c r="D94" s="158"/>
      <c r="F94" s="158"/>
      <c r="G94" s="158"/>
    </row>
    <row r="95" spans="3:7" ht="12.75">
      <c r="C95" s="158"/>
      <c r="D95" s="158"/>
      <c r="F95" s="158"/>
      <c r="G95" s="158"/>
    </row>
    <row r="96" spans="3:7" ht="12.75">
      <c r="C96" s="158"/>
      <c r="D96" s="158"/>
      <c r="F96" s="158"/>
      <c r="G96" s="158"/>
    </row>
    <row r="97" spans="3:7" ht="12.75">
      <c r="C97" s="158"/>
      <c r="D97" s="158"/>
      <c r="F97" s="158"/>
      <c r="G97" s="158"/>
    </row>
    <row r="98" spans="3:7" ht="12.75">
      <c r="C98" s="158"/>
      <c r="D98" s="158"/>
      <c r="F98" s="158"/>
      <c r="G98" s="158"/>
    </row>
    <row r="99" spans="3:7" ht="12.75">
      <c r="C99" s="158"/>
      <c r="D99" s="158"/>
      <c r="F99" s="158"/>
      <c r="G99" s="158"/>
    </row>
    <row r="100" spans="3:7" ht="12.75">
      <c r="C100" s="158"/>
      <c r="D100" s="158"/>
      <c r="F100" s="158"/>
      <c r="G100" s="158"/>
    </row>
    <row r="101" spans="3:7" ht="12.75">
      <c r="C101" s="158"/>
      <c r="D101" s="158"/>
      <c r="F101" s="158"/>
      <c r="G101" s="158"/>
    </row>
    <row r="102" spans="3:7" ht="12.75">
      <c r="C102" s="158"/>
      <c r="D102" s="158"/>
      <c r="F102" s="158"/>
      <c r="G102" s="158"/>
    </row>
    <row r="103" spans="3:7" ht="12.75">
      <c r="C103" s="158"/>
      <c r="D103" s="158"/>
      <c r="F103" s="158"/>
      <c r="G103" s="158"/>
    </row>
    <row r="104" spans="3:7" ht="12.75">
      <c r="C104" s="158"/>
      <c r="D104" s="158"/>
      <c r="F104" s="158"/>
      <c r="G104" s="158"/>
    </row>
    <row r="105" spans="3:7" ht="12.75">
      <c r="C105" s="158"/>
      <c r="D105" s="158"/>
      <c r="F105" s="158"/>
      <c r="G105" s="158"/>
    </row>
    <row r="106" spans="3:7" ht="12.75">
      <c r="C106" s="158"/>
      <c r="D106" s="158"/>
      <c r="F106" s="158"/>
      <c r="G106" s="158"/>
    </row>
    <row r="107" spans="3:7" ht="12.75">
      <c r="C107" s="158"/>
      <c r="D107" s="158"/>
      <c r="F107" s="158"/>
      <c r="G107" s="158"/>
    </row>
    <row r="108" spans="3:7" ht="12.75">
      <c r="C108" s="158"/>
      <c r="D108" s="158"/>
      <c r="F108" s="158"/>
      <c r="G108" s="158"/>
    </row>
    <row r="109" spans="3:7" ht="12.75">
      <c r="C109" s="158"/>
      <c r="D109" s="158"/>
      <c r="F109" s="158"/>
      <c r="G109" s="158"/>
    </row>
    <row r="110" spans="3:7" ht="12.75">
      <c r="C110" s="158"/>
      <c r="D110" s="158"/>
      <c r="F110" s="158"/>
      <c r="G110" s="158"/>
    </row>
    <row r="111" spans="3:7" ht="12.75">
      <c r="C111" s="158"/>
      <c r="D111" s="158"/>
      <c r="F111" s="158"/>
      <c r="G111" s="158"/>
    </row>
    <row r="112" spans="3:7" ht="12.75">
      <c r="C112" s="158"/>
      <c r="D112" s="158"/>
      <c r="F112" s="158"/>
      <c r="G112" s="158"/>
    </row>
    <row r="113" spans="3:7" ht="12.75">
      <c r="C113" s="158"/>
      <c r="D113" s="158"/>
      <c r="F113" s="158"/>
      <c r="G113" s="158"/>
    </row>
    <row r="114" spans="3:7" ht="12.75">
      <c r="C114" s="158"/>
      <c r="D114" s="158"/>
      <c r="F114" s="158"/>
      <c r="G114" s="158"/>
    </row>
    <row r="115" spans="3:7" ht="12.75">
      <c r="C115" s="158"/>
      <c r="D115" s="158"/>
      <c r="F115" s="158"/>
      <c r="G115" s="158"/>
    </row>
    <row r="116" spans="3:7" ht="12.75">
      <c r="C116" s="158"/>
      <c r="D116" s="158"/>
      <c r="F116" s="158"/>
      <c r="G116" s="158"/>
    </row>
    <row r="117" spans="3:7" ht="12.75">
      <c r="C117" s="158"/>
      <c r="D117" s="158"/>
      <c r="F117" s="158"/>
      <c r="G117" s="158"/>
    </row>
    <row r="118" spans="3:7" ht="12.75">
      <c r="C118" s="158"/>
      <c r="D118" s="158"/>
      <c r="F118" s="158"/>
      <c r="G118" s="158"/>
    </row>
    <row r="119" spans="3:7" ht="12.75">
      <c r="C119" s="158"/>
      <c r="D119" s="158"/>
      <c r="F119" s="158"/>
      <c r="G119" s="158"/>
    </row>
    <row r="120" spans="3:7" ht="12.75">
      <c r="C120" s="158"/>
      <c r="D120" s="158"/>
      <c r="F120" s="158"/>
      <c r="G120" s="158"/>
    </row>
    <row r="121" spans="3:7" ht="12.75">
      <c r="C121" s="158"/>
      <c r="D121" s="158"/>
      <c r="F121" s="158"/>
      <c r="G121" s="158"/>
    </row>
    <row r="122" spans="3:7" ht="12.75">
      <c r="C122" s="158"/>
      <c r="D122" s="158"/>
      <c r="F122" s="158"/>
      <c r="G122" s="158"/>
    </row>
    <row r="123" spans="3:7" ht="12.75">
      <c r="C123" s="158"/>
      <c r="D123" s="158"/>
      <c r="F123" s="158"/>
      <c r="G123" s="158"/>
    </row>
    <row r="124" spans="3:7" ht="12.75">
      <c r="C124" s="158"/>
      <c r="D124" s="158"/>
      <c r="F124" s="158"/>
      <c r="G124" s="158"/>
    </row>
    <row r="125" spans="3:7" ht="12.75">
      <c r="C125" s="158"/>
      <c r="D125" s="158"/>
      <c r="F125" s="158"/>
      <c r="G125" s="158"/>
    </row>
    <row r="126" spans="3:7" ht="12.75">
      <c r="C126" s="158"/>
      <c r="D126" s="158"/>
      <c r="F126" s="158"/>
      <c r="G126" s="158"/>
    </row>
    <row r="127" spans="3:7" ht="12.75">
      <c r="C127" s="158"/>
      <c r="D127" s="158"/>
      <c r="F127" s="158"/>
      <c r="G127" s="158"/>
    </row>
    <row r="128" spans="3:7" ht="12.75">
      <c r="C128" s="158"/>
      <c r="D128" s="158"/>
      <c r="F128" s="158"/>
      <c r="G128" s="158"/>
    </row>
    <row r="129" spans="3:7" ht="12.75">
      <c r="C129" s="158"/>
      <c r="D129" s="158"/>
      <c r="F129" s="158"/>
      <c r="G129" s="158"/>
    </row>
    <row r="130" spans="3:7" ht="12.75">
      <c r="C130" s="158"/>
      <c r="D130" s="158"/>
      <c r="F130" s="158"/>
      <c r="G130" s="158"/>
    </row>
    <row r="131" spans="3:7" ht="12.75">
      <c r="C131" s="158"/>
      <c r="D131" s="158"/>
      <c r="F131" s="158"/>
      <c r="G131" s="158"/>
    </row>
    <row r="132" spans="3:7" ht="12.75">
      <c r="C132" s="158"/>
      <c r="D132" s="158"/>
      <c r="F132" s="158"/>
      <c r="G132" s="158"/>
    </row>
    <row r="133" spans="3:7" ht="12.75">
      <c r="C133" s="158"/>
      <c r="D133" s="158"/>
      <c r="F133" s="158"/>
      <c r="G133" s="158"/>
    </row>
    <row r="134" spans="3:7" ht="12.75">
      <c r="C134" s="158"/>
      <c r="D134" s="158"/>
      <c r="F134" s="158"/>
      <c r="G134" s="158"/>
    </row>
    <row r="135" spans="3:7" ht="12.75">
      <c r="C135" s="158"/>
      <c r="D135" s="158"/>
      <c r="F135" s="158"/>
      <c r="G135" s="158"/>
    </row>
    <row r="136" spans="3:7" ht="12.75">
      <c r="C136" s="158"/>
      <c r="D136" s="158"/>
      <c r="F136" s="158"/>
      <c r="G136" s="158"/>
    </row>
    <row r="137" spans="3:7" ht="12.75">
      <c r="C137" s="158"/>
      <c r="D137" s="158"/>
      <c r="F137" s="158"/>
      <c r="G137" s="158"/>
    </row>
    <row r="138" spans="3:7" ht="12.75">
      <c r="C138" s="158"/>
      <c r="D138" s="158"/>
      <c r="F138" s="158"/>
      <c r="G138" s="158"/>
    </row>
    <row r="139" spans="3:7" ht="12.75">
      <c r="C139" s="158"/>
      <c r="D139" s="158"/>
      <c r="F139" s="158"/>
      <c r="G139" s="158"/>
    </row>
    <row r="140" spans="3:7" ht="12.75">
      <c r="C140" s="158"/>
      <c r="D140" s="158"/>
      <c r="F140" s="158"/>
      <c r="G140" s="158"/>
    </row>
    <row r="141" spans="3:7" ht="12.75">
      <c r="C141" s="158"/>
      <c r="D141" s="158"/>
      <c r="F141" s="158"/>
      <c r="G141" s="158"/>
    </row>
    <row r="142" spans="3:7" ht="12.75">
      <c r="C142" s="158"/>
      <c r="D142" s="158"/>
      <c r="F142" s="158"/>
      <c r="G142" s="158"/>
    </row>
    <row r="143" spans="3:7" ht="12.75">
      <c r="C143" s="158"/>
      <c r="D143" s="158"/>
      <c r="F143" s="158"/>
      <c r="G143" s="158"/>
    </row>
    <row r="144" spans="3:7" ht="12.75">
      <c r="C144" s="158"/>
      <c r="D144" s="158"/>
      <c r="F144" s="158"/>
      <c r="G144" s="158"/>
    </row>
    <row r="145" spans="3:7" ht="12.75">
      <c r="C145" s="158"/>
      <c r="D145" s="158"/>
      <c r="F145" s="158"/>
      <c r="G145" s="158"/>
    </row>
    <row r="146" spans="3:7" ht="12.75">
      <c r="C146" s="158"/>
      <c r="D146" s="158"/>
      <c r="F146" s="158"/>
      <c r="G146" s="158"/>
    </row>
    <row r="147" spans="3:7" ht="12.75">
      <c r="C147" s="158"/>
      <c r="D147" s="158"/>
      <c r="F147" s="158"/>
      <c r="G147" s="158"/>
    </row>
    <row r="148" spans="3:7" ht="12.75">
      <c r="C148" s="158"/>
      <c r="D148" s="158"/>
      <c r="F148" s="158"/>
      <c r="G148" s="158"/>
    </row>
    <row r="149" spans="3:7" ht="12.75">
      <c r="C149" s="158"/>
      <c r="D149" s="158"/>
      <c r="F149" s="158"/>
      <c r="G149" s="158"/>
    </row>
    <row r="150" spans="3:7" ht="12.75">
      <c r="C150" s="158"/>
      <c r="D150" s="158"/>
      <c r="F150" s="158"/>
      <c r="G150" s="158"/>
    </row>
    <row r="151" spans="3:7" ht="12.75">
      <c r="C151" s="158"/>
      <c r="D151" s="158"/>
      <c r="F151" s="158"/>
      <c r="G151" s="158"/>
    </row>
    <row r="152" spans="3:7" ht="12.75">
      <c r="C152" s="158"/>
      <c r="D152" s="158"/>
      <c r="F152" s="158"/>
      <c r="G152" s="158"/>
    </row>
    <row r="153" spans="3:7" ht="12.75">
      <c r="C153" s="158"/>
      <c r="D153" s="158"/>
      <c r="F153" s="158"/>
      <c r="G153" s="158"/>
    </row>
    <row r="154" spans="3:7" ht="12.75">
      <c r="C154" s="158"/>
      <c r="D154" s="158"/>
      <c r="F154" s="158"/>
      <c r="G154" s="158"/>
    </row>
    <row r="155" spans="3:7" ht="12.75">
      <c r="C155" s="158"/>
      <c r="D155" s="158"/>
      <c r="F155" s="158"/>
      <c r="G155" s="158"/>
    </row>
    <row r="156" spans="3:7" ht="12.75">
      <c r="C156" s="158"/>
      <c r="D156" s="158"/>
      <c r="F156" s="158"/>
      <c r="G156" s="158"/>
    </row>
    <row r="157" spans="3:7" ht="12.75">
      <c r="C157" s="158"/>
      <c r="D157" s="158"/>
      <c r="F157" s="158"/>
      <c r="G157" s="158"/>
    </row>
    <row r="158" spans="3:7" ht="12.75">
      <c r="C158" s="158"/>
      <c r="D158" s="158"/>
      <c r="F158" s="158"/>
      <c r="G158" s="158"/>
    </row>
    <row r="159" spans="3:7" ht="12.75">
      <c r="C159" s="158"/>
      <c r="D159" s="158"/>
      <c r="F159" s="158"/>
      <c r="G159" s="158"/>
    </row>
    <row r="160" spans="3:7" ht="12.75">
      <c r="C160" s="158"/>
      <c r="D160" s="158"/>
      <c r="F160" s="158"/>
      <c r="G160" s="158"/>
    </row>
    <row r="161" spans="3:7" ht="12.75">
      <c r="C161" s="158"/>
      <c r="D161" s="158"/>
      <c r="F161" s="158"/>
      <c r="G161" s="158"/>
    </row>
    <row r="162" spans="3:7" ht="12.75">
      <c r="C162" s="158"/>
      <c r="D162" s="158"/>
      <c r="F162" s="158"/>
      <c r="G162" s="158"/>
    </row>
    <row r="163" spans="3:7" ht="12.75">
      <c r="C163" s="158"/>
      <c r="D163" s="158"/>
      <c r="F163" s="158"/>
      <c r="G163" s="158"/>
    </row>
    <row r="164" spans="3:7" ht="12.75">
      <c r="C164" s="158"/>
      <c r="D164" s="158"/>
      <c r="F164" s="158"/>
      <c r="G164" s="158"/>
    </row>
    <row r="165" spans="3:7" ht="12.75">
      <c r="C165" s="158"/>
      <c r="D165" s="158"/>
      <c r="F165" s="158"/>
      <c r="G165" s="158"/>
    </row>
    <row r="166" spans="3:7" ht="12.75">
      <c r="C166" s="158"/>
      <c r="D166" s="158"/>
      <c r="F166" s="158"/>
      <c r="G166" s="158"/>
    </row>
    <row r="167" spans="3:7" ht="12.75">
      <c r="C167" s="158"/>
      <c r="D167" s="158"/>
      <c r="F167" s="158"/>
      <c r="G167" s="158"/>
    </row>
    <row r="168" spans="3:7" ht="12.75">
      <c r="C168" s="158"/>
      <c r="D168" s="158"/>
      <c r="F168" s="158"/>
      <c r="G168" s="158"/>
    </row>
    <row r="169" spans="3:7" ht="12.75">
      <c r="C169" s="158"/>
      <c r="D169" s="158"/>
      <c r="F169" s="158"/>
      <c r="G169" s="158"/>
    </row>
    <row r="170" spans="3:7" ht="12.75">
      <c r="C170" s="158"/>
      <c r="D170" s="158"/>
      <c r="F170" s="158"/>
      <c r="G170" s="158"/>
    </row>
    <row r="171" spans="3:7" ht="12.75">
      <c r="C171" s="158"/>
      <c r="D171" s="158"/>
      <c r="F171" s="158"/>
      <c r="G171" s="158"/>
    </row>
    <row r="172" spans="3:7" ht="12.75">
      <c r="C172" s="158"/>
      <c r="D172" s="158"/>
      <c r="F172" s="158"/>
      <c r="G172" s="158"/>
    </row>
    <row r="173" spans="3:7" ht="12.75">
      <c r="C173" s="158"/>
      <c r="D173" s="158"/>
      <c r="F173" s="158"/>
      <c r="G173" s="158"/>
    </row>
    <row r="174" spans="3:7" ht="12.75">
      <c r="C174" s="158"/>
      <c r="D174" s="158"/>
      <c r="F174" s="158"/>
      <c r="G174" s="158"/>
    </row>
    <row r="175" spans="3:7" ht="12.75">
      <c r="C175" s="158"/>
      <c r="D175" s="158"/>
      <c r="F175" s="158"/>
      <c r="G175" s="158"/>
    </row>
    <row r="176" spans="3:7" ht="12.75">
      <c r="C176" s="158"/>
      <c r="D176" s="158"/>
      <c r="F176" s="158"/>
      <c r="G176" s="158"/>
    </row>
    <row r="177" spans="3:7" ht="12.75">
      <c r="C177" s="158"/>
      <c r="D177" s="158"/>
      <c r="F177" s="158"/>
      <c r="G177" s="158"/>
    </row>
    <row r="178" spans="3:7" ht="12.75">
      <c r="C178" s="158"/>
      <c r="D178" s="158"/>
      <c r="F178" s="158"/>
      <c r="G178" s="158"/>
    </row>
    <row r="179" spans="3:7" ht="12.75">
      <c r="C179" s="158"/>
      <c r="D179" s="158"/>
      <c r="F179" s="158"/>
      <c r="G179" s="158"/>
    </row>
    <row r="180" spans="3:7" ht="12.75">
      <c r="C180" s="158"/>
      <c r="D180" s="158"/>
      <c r="F180" s="158"/>
      <c r="G180" s="158"/>
    </row>
    <row r="181" spans="3:7" ht="12.75">
      <c r="C181" s="158"/>
      <c r="D181" s="158"/>
      <c r="F181" s="158"/>
      <c r="G181" s="158"/>
    </row>
    <row r="182" spans="3:7" ht="12.75">
      <c r="C182" s="158"/>
      <c r="D182" s="158"/>
      <c r="F182" s="158"/>
      <c r="G182" s="158"/>
    </row>
    <row r="183" spans="3:7" ht="12.75">
      <c r="C183" s="158"/>
      <c r="D183" s="158"/>
      <c r="F183" s="158"/>
      <c r="G183" s="158"/>
    </row>
    <row r="184" spans="3:7" ht="12.75">
      <c r="C184" s="158"/>
      <c r="D184" s="158"/>
      <c r="F184" s="158"/>
      <c r="G184" s="158"/>
    </row>
    <row r="185" spans="3:7" ht="12.75">
      <c r="C185" s="158"/>
      <c r="D185" s="158"/>
      <c r="F185" s="158"/>
      <c r="G185" s="158"/>
    </row>
    <row r="186" spans="3:7" ht="12.75">
      <c r="C186" s="158"/>
      <c r="D186" s="158"/>
      <c r="F186" s="158"/>
      <c r="G186" s="158"/>
    </row>
    <row r="187" spans="3:7" ht="12.75">
      <c r="C187" s="158"/>
      <c r="D187" s="158"/>
      <c r="F187" s="158"/>
      <c r="G187" s="158"/>
    </row>
    <row r="188" spans="3:7" ht="12.75">
      <c r="C188" s="158"/>
      <c r="D188" s="158"/>
      <c r="F188" s="158"/>
      <c r="G188" s="158"/>
    </row>
    <row r="189" spans="3:7" ht="12.75">
      <c r="C189" s="158"/>
      <c r="D189" s="158"/>
      <c r="F189" s="158"/>
      <c r="G189" s="158"/>
    </row>
    <row r="190" spans="3:7" ht="12.75">
      <c r="C190" s="158"/>
      <c r="D190" s="158"/>
      <c r="F190" s="158"/>
      <c r="G190" s="158"/>
    </row>
    <row r="191" spans="3:7" ht="12.75">
      <c r="C191" s="158"/>
      <c r="D191" s="158"/>
      <c r="F191" s="158"/>
      <c r="G191" s="158"/>
    </row>
    <row r="192" spans="3:7" ht="12.75">
      <c r="C192" s="158"/>
      <c r="D192" s="158"/>
      <c r="F192" s="158"/>
      <c r="G192" s="158"/>
    </row>
    <row r="193" spans="3:7" ht="12.75">
      <c r="C193" s="158"/>
      <c r="D193" s="158"/>
      <c r="F193" s="158"/>
      <c r="G193" s="158"/>
    </row>
    <row r="194" spans="3:7" ht="12.75">
      <c r="C194" s="158"/>
      <c r="D194" s="158"/>
      <c r="F194" s="158"/>
      <c r="G194" s="158"/>
    </row>
    <row r="195" spans="3:7" ht="12.75">
      <c r="C195" s="158"/>
      <c r="D195" s="158"/>
      <c r="F195" s="158"/>
      <c r="G195" s="158"/>
    </row>
    <row r="196" spans="3:7" ht="12.75">
      <c r="C196" s="158"/>
      <c r="D196" s="158"/>
      <c r="F196" s="158"/>
      <c r="G196" s="158"/>
    </row>
    <row r="197" spans="3:7" ht="12.75">
      <c r="C197" s="158"/>
      <c r="D197" s="158"/>
      <c r="F197" s="158"/>
      <c r="G197" s="158"/>
    </row>
    <row r="198" spans="3:7" ht="12.75">
      <c r="C198" s="158"/>
      <c r="D198" s="158"/>
      <c r="F198" s="158"/>
      <c r="G198" s="158"/>
    </row>
    <row r="199" spans="3:7" ht="12.75">
      <c r="C199" s="158"/>
      <c r="D199" s="158"/>
      <c r="F199" s="158"/>
      <c r="G199" s="158"/>
    </row>
    <row r="200" spans="3:7" ht="12.75">
      <c r="C200" s="158"/>
      <c r="D200" s="158"/>
      <c r="F200" s="158"/>
      <c r="G200" s="158"/>
    </row>
    <row r="201" spans="3:7" ht="12.75">
      <c r="C201" s="158"/>
      <c r="D201" s="158"/>
      <c r="F201" s="158"/>
      <c r="G201" s="158"/>
    </row>
    <row r="202" spans="3:7" ht="12.75">
      <c r="C202" s="158"/>
      <c r="D202" s="158"/>
      <c r="F202" s="158"/>
      <c r="G202" s="158"/>
    </row>
    <row r="203" spans="3:7" ht="12.75">
      <c r="C203" s="158"/>
      <c r="D203" s="158"/>
      <c r="F203" s="158"/>
      <c r="G203" s="158"/>
    </row>
    <row r="204" spans="3:7" ht="12.75">
      <c r="C204" s="158"/>
      <c r="D204" s="158"/>
      <c r="F204" s="158"/>
      <c r="G204" s="158"/>
    </row>
    <row r="205" spans="3:7" ht="12.75">
      <c r="C205" s="158"/>
      <c r="D205" s="158"/>
      <c r="F205" s="158"/>
      <c r="G205" s="158"/>
    </row>
    <row r="206" spans="3:7" ht="12.75">
      <c r="C206" s="158"/>
      <c r="D206" s="158"/>
      <c r="F206" s="158"/>
      <c r="G206" s="158"/>
    </row>
    <row r="207" spans="3:7" ht="12.75">
      <c r="C207" s="158"/>
      <c r="D207" s="158"/>
      <c r="F207" s="158"/>
      <c r="G207" s="158"/>
    </row>
    <row r="208" spans="3:7" ht="12.75">
      <c r="C208" s="158"/>
      <c r="D208" s="158"/>
      <c r="F208" s="158"/>
      <c r="G208" s="158"/>
    </row>
    <row r="209" spans="3:7" ht="12.75">
      <c r="C209" s="158"/>
      <c r="D209" s="158"/>
      <c r="F209" s="158"/>
      <c r="G209" s="158"/>
    </row>
    <row r="210" spans="3:7" ht="12.75">
      <c r="C210" s="158"/>
      <c r="D210" s="158"/>
      <c r="F210" s="158"/>
      <c r="G210" s="158"/>
    </row>
    <row r="211" spans="3:7" ht="12.75">
      <c r="C211" s="158"/>
      <c r="D211" s="158"/>
      <c r="F211" s="158"/>
      <c r="G211" s="158"/>
    </row>
    <row r="212" spans="3:7" ht="12.75">
      <c r="C212" s="158"/>
      <c r="D212" s="158"/>
      <c r="F212" s="158"/>
      <c r="G212" s="158"/>
    </row>
    <row r="213" spans="3:7" ht="12.75">
      <c r="C213" s="158"/>
      <c r="D213" s="158"/>
      <c r="F213" s="158"/>
      <c r="G213" s="158"/>
    </row>
    <row r="214" spans="3:7" ht="12.75">
      <c r="C214" s="158"/>
      <c r="D214" s="158"/>
      <c r="F214" s="158"/>
      <c r="G214" s="158"/>
    </row>
    <row r="215" spans="3:7" ht="12.75">
      <c r="C215" s="158"/>
      <c r="D215" s="158"/>
      <c r="F215" s="158"/>
      <c r="G215" s="158"/>
    </row>
    <row r="216" spans="3:7" ht="12.75">
      <c r="C216" s="158"/>
      <c r="D216" s="158"/>
      <c r="F216" s="158"/>
      <c r="G216" s="158"/>
    </row>
    <row r="217" spans="3:7" ht="12.75">
      <c r="C217" s="158"/>
      <c r="D217" s="158"/>
      <c r="F217" s="158"/>
      <c r="G217" s="158"/>
    </row>
    <row r="218" spans="3:7" ht="12.75">
      <c r="C218" s="158"/>
      <c r="D218" s="158"/>
      <c r="F218" s="158"/>
      <c r="G218" s="158"/>
    </row>
    <row r="219" spans="3:7" ht="12.75">
      <c r="C219" s="158"/>
      <c r="D219" s="158"/>
      <c r="F219" s="158"/>
      <c r="G219" s="158"/>
    </row>
    <row r="220" spans="3:7" ht="12.75">
      <c r="C220" s="158"/>
      <c r="D220" s="158"/>
      <c r="F220" s="158"/>
      <c r="G220" s="158"/>
    </row>
    <row r="221" spans="3:7" ht="12.75">
      <c r="C221" s="158"/>
      <c r="D221" s="158"/>
      <c r="F221" s="158"/>
      <c r="G221" s="158"/>
    </row>
    <row r="222" spans="3:7" ht="12.75">
      <c r="C222" s="158"/>
      <c r="D222" s="158"/>
      <c r="F222" s="158"/>
      <c r="G222" s="158"/>
    </row>
    <row r="223" spans="3:7" ht="12.75">
      <c r="C223" s="158"/>
      <c r="D223" s="158"/>
      <c r="F223" s="158"/>
      <c r="G223" s="158"/>
    </row>
    <row r="224" spans="3:7" ht="12.75">
      <c r="C224" s="158"/>
      <c r="D224" s="158"/>
      <c r="F224" s="158"/>
      <c r="G224" s="158"/>
    </row>
    <row r="225" spans="3:7" ht="12.75">
      <c r="C225" s="158"/>
      <c r="D225" s="158"/>
      <c r="F225" s="158"/>
      <c r="G225" s="158"/>
    </row>
    <row r="226" spans="3:7" ht="12.75">
      <c r="C226" s="158"/>
      <c r="D226" s="158"/>
      <c r="F226" s="158"/>
      <c r="G226" s="158"/>
    </row>
    <row r="227" spans="3:7" ht="12.75">
      <c r="C227" s="158"/>
      <c r="D227" s="158"/>
      <c r="F227" s="158"/>
      <c r="G227" s="158"/>
    </row>
    <row r="228" spans="3:7" ht="12.75">
      <c r="C228" s="158"/>
      <c r="D228" s="158"/>
      <c r="F228" s="158"/>
      <c r="G228" s="158"/>
    </row>
    <row r="229" spans="3:7" ht="12.75">
      <c r="C229" s="158"/>
      <c r="D229" s="158"/>
      <c r="F229" s="158"/>
      <c r="G229" s="158"/>
    </row>
    <row r="230" spans="3:7" ht="12.75">
      <c r="C230" s="158"/>
      <c r="D230" s="158"/>
      <c r="F230" s="158"/>
      <c r="G230" s="158"/>
    </row>
    <row r="231" spans="3:7" ht="12.75">
      <c r="C231" s="158"/>
      <c r="D231" s="158"/>
      <c r="F231" s="158"/>
      <c r="G231" s="158"/>
    </row>
    <row r="232" spans="3:7" ht="12.75">
      <c r="C232" s="158"/>
      <c r="D232" s="158"/>
      <c r="F232" s="158"/>
      <c r="G232" s="158"/>
    </row>
    <row r="233" spans="3:7" ht="12.75">
      <c r="C233" s="158"/>
      <c r="D233" s="158"/>
      <c r="F233" s="158"/>
      <c r="G233" s="158"/>
    </row>
    <row r="234" spans="3:7" ht="12.75">
      <c r="C234" s="158"/>
      <c r="D234" s="158"/>
      <c r="F234" s="158"/>
      <c r="G234" s="158"/>
    </row>
    <row r="235" spans="3:7" ht="12.75">
      <c r="C235" s="158"/>
      <c r="D235" s="158"/>
      <c r="F235" s="158"/>
      <c r="G235" s="158"/>
    </row>
    <row r="236" spans="3:7" ht="12.75">
      <c r="C236" s="158"/>
      <c r="D236" s="158"/>
      <c r="F236" s="158"/>
      <c r="G236" s="158"/>
    </row>
    <row r="237" spans="3:7" ht="12.75">
      <c r="C237" s="158"/>
      <c r="D237" s="158"/>
      <c r="F237" s="158"/>
      <c r="G237" s="158"/>
    </row>
    <row r="238" spans="3:7" ht="12.75">
      <c r="C238" s="158"/>
      <c r="D238" s="158"/>
      <c r="F238" s="158"/>
      <c r="G238" s="158"/>
    </row>
    <row r="239" spans="3:7" ht="12.75">
      <c r="C239" s="158"/>
      <c r="D239" s="158"/>
      <c r="F239" s="158"/>
      <c r="G239" s="158"/>
    </row>
    <row r="240" spans="3:7" ht="12.75">
      <c r="C240" s="158"/>
      <c r="D240" s="158"/>
      <c r="F240" s="158"/>
      <c r="G240" s="158"/>
    </row>
    <row r="241" spans="3:7" ht="12.75">
      <c r="C241" s="158"/>
      <c r="D241" s="158"/>
      <c r="F241" s="158"/>
      <c r="G241" s="158"/>
    </row>
    <row r="242" spans="3:7" ht="12.75">
      <c r="C242" s="158"/>
      <c r="D242" s="158"/>
      <c r="F242" s="158"/>
      <c r="G242" s="158"/>
    </row>
    <row r="243" spans="3:7" ht="12.75">
      <c r="C243" s="158"/>
      <c r="D243" s="158"/>
      <c r="F243" s="158"/>
      <c r="G243" s="158"/>
    </row>
    <row r="244" spans="3:7" ht="12.75">
      <c r="C244" s="158"/>
      <c r="D244" s="158"/>
      <c r="F244" s="158"/>
      <c r="G244" s="158"/>
    </row>
    <row r="245" spans="3:7" ht="12.75">
      <c r="C245" s="158"/>
      <c r="D245" s="158"/>
      <c r="F245" s="158"/>
      <c r="G245" s="158"/>
    </row>
    <row r="246" spans="3:7" ht="12.75">
      <c r="C246" s="158"/>
      <c r="D246" s="158"/>
      <c r="F246" s="158"/>
      <c r="G246" s="158"/>
    </row>
    <row r="247" spans="3:7" ht="12.75">
      <c r="C247" s="158"/>
      <c r="D247" s="158"/>
      <c r="F247" s="158"/>
      <c r="G247" s="158"/>
    </row>
    <row r="248" spans="3:7" ht="12.75">
      <c r="C248" s="158"/>
      <c r="D248" s="158"/>
      <c r="F248" s="158"/>
      <c r="G248" s="158"/>
    </row>
    <row r="249" spans="3:7" ht="12.75">
      <c r="C249" s="158"/>
      <c r="D249" s="158"/>
      <c r="F249" s="158"/>
      <c r="G249" s="158"/>
    </row>
    <row r="250" spans="3:7" ht="12.75">
      <c r="C250" s="158"/>
      <c r="D250" s="158"/>
      <c r="F250" s="158"/>
      <c r="G250" s="158"/>
    </row>
    <row r="251" spans="3:7" ht="12.75">
      <c r="C251" s="158"/>
      <c r="D251" s="158"/>
      <c r="F251" s="158"/>
      <c r="G251" s="158"/>
    </row>
    <row r="252" spans="3:7" ht="12.75">
      <c r="C252" s="158"/>
      <c r="D252" s="158"/>
      <c r="F252" s="158"/>
      <c r="G252" s="158"/>
    </row>
    <row r="253" spans="3:7" ht="12.75">
      <c r="C253" s="158"/>
      <c r="D253" s="158"/>
      <c r="F253" s="158"/>
      <c r="G253" s="158"/>
    </row>
    <row r="254" spans="3:7" ht="12.75">
      <c r="C254" s="158"/>
      <c r="D254" s="158"/>
      <c r="F254" s="158"/>
      <c r="G254" s="158"/>
    </row>
    <row r="255" spans="3:7" ht="12.75">
      <c r="C255" s="158"/>
      <c r="D255" s="158"/>
      <c r="F255" s="158"/>
      <c r="G255" s="158"/>
    </row>
    <row r="256" spans="3:7" ht="12.75">
      <c r="C256" s="158"/>
      <c r="D256" s="158"/>
      <c r="F256" s="158"/>
      <c r="G256" s="158"/>
    </row>
    <row r="257" spans="3:7" ht="12.75">
      <c r="C257" s="158"/>
      <c r="D257" s="158"/>
      <c r="F257" s="158"/>
      <c r="G257" s="158"/>
    </row>
    <row r="258" spans="3:7" ht="12.75">
      <c r="C258" s="158"/>
      <c r="D258" s="158"/>
      <c r="F258" s="158"/>
      <c r="G258" s="158"/>
    </row>
    <row r="259" spans="3:7" ht="12.75">
      <c r="C259" s="158"/>
      <c r="D259" s="158"/>
      <c r="F259" s="158"/>
      <c r="G259" s="158"/>
    </row>
    <row r="260" spans="3:7" ht="12.75">
      <c r="C260" s="158"/>
      <c r="D260" s="158"/>
      <c r="F260" s="158"/>
      <c r="G260" s="158"/>
    </row>
    <row r="261" spans="3:7" ht="12.75">
      <c r="C261" s="158"/>
      <c r="D261" s="158"/>
      <c r="F261" s="158"/>
      <c r="G261" s="158"/>
    </row>
    <row r="262" spans="3:7" ht="12.75">
      <c r="C262" s="158"/>
      <c r="D262" s="158"/>
      <c r="F262" s="158"/>
      <c r="G262" s="158"/>
    </row>
    <row r="263" spans="3:7" ht="12.75">
      <c r="C263" s="158"/>
      <c r="D263" s="158"/>
      <c r="F263" s="158"/>
      <c r="G263" s="158"/>
    </row>
    <row r="264" spans="3:7" ht="12.75">
      <c r="C264" s="158"/>
      <c r="D264" s="158"/>
      <c r="F264" s="158"/>
      <c r="G264" s="158"/>
    </row>
    <row r="265" spans="3:7" ht="12.75">
      <c r="C265" s="158"/>
      <c r="D265" s="158"/>
      <c r="F265" s="158"/>
      <c r="G265" s="158"/>
    </row>
    <row r="266" spans="3:7" ht="12.75">
      <c r="C266" s="158"/>
      <c r="D266" s="158"/>
      <c r="F266" s="158"/>
      <c r="G266" s="158"/>
    </row>
    <row r="267" spans="3:7" ht="12.75">
      <c r="C267" s="158"/>
      <c r="D267" s="158"/>
      <c r="F267" s="158"/>
      <c r="G267" s="158"/>
    </row>
    <row r="268" spans="3:7" ht="12.75">
      <c r="C268" s="158"/>
      <c r="D268" s="158"/>
      <c r="F268" s="158"/>
      <c r="G268" s="158"/>
    </row>
    <row r="269" spans="3:7" ht="12.75">
      <c r="C269" s="158"/>
      <c r="D269" s="158"/>
      <c r="F269" s="158"/>
      <c r="G269" s="158"/>
    </row>
    <row r="270" spans="3:7" ht="12.75">
      <c r="C270" s="158"/>
      <c r="D270" s="158"/>
      <c r="F270" s="158"/>
      <c r="G270" s="158"/>
    </row>
    <row r="271" spans="3:7" ht="12.75">
      <c r="C271" s="158"/>
      <c r="D271" s="158"/>
      <c r="F271" s="158"/>
      <c r="G271" s="158"/>
    </row>
    <row r="272" spans="3:7" ht="12.75">
      <c r="C272" s="158"/>
      <c r="D272" s="158"/>
      <c r="F272" s="158"/>
      <c r="G272" s="158"/>
    </row>
    <row r="273" spans="3:7" ht="12.75">
      <c r="C273" s="158"/>
      <c r="D273" s="158"/>
      <c r="F273" s="158"/>
      <c r="G273" s="158"/>
    </row>
    <row r="274" spans="3:7" ht="12.75">
      <c r="C274" s="158"/>
      <c r="D274" s="158"/>
      <c r="F274" s="158"/>
      <c r="G274" s="158"/>
    </row>
    <row r="275" spans="3:7" ht="12.75">
      <c r="C275" s="158"/>
      <c r="D275" s="158"/>
      <c r="F275" s="158"/>
      <c r="G275" s="158"/>
    </row>
    <row r="276" spans="3:7" ht="12.75">
      <c r="C276" s="158"/>
      <c r="D276" s="158"/>
      <c r="F276" s="158"/>
      <c r="G276" s="158"/>
    </row>
    <row r="277" spans="3:7" ht="12.75">
      <c r="C277" s="158"/>
      <c r="D277" s="158"/>
      <c r="F277" s="158"/>
      <c r="G277" s="158"/>
    </row>
    <row r="278" spans="3:7" ht="12.75">
      <c r="C278" s="158"/>
      <c r="D278" s="158"/>
      <c r="F278" s="158"/>
      <c r="G278" s="158"/>
    </row>
    <row r="279" spans="3:7" ht="12.75">
      <c r="C279" s="158"/>
      <c r="D279" s="158"/>
      <c r="F279" s="158"/>
      <c r="G279" s="158"/>
    </row>
    <row r="280" spans="3:7" ht="12.75">
      <c r="C280" s="158"/>
      <c r="D280" s="158"/>
      <c r="F280" s="158"/>
      <c r="G280" s="158"/>
    </row>
    <row r="281" spans="3:7" ht="12.75">
      <c r="C281" s="158"/>
      <c r="D281" s="158"/>
      <c r="F281" s="158"/>
      <c r="G281" s="158"/>
    </row>
    <row r="282" spans="3:7" ht="12.75">
      <c r="C282" s="158"/>
      <c r="D282" s="158"/>
      <c r="F282" s="158"/>
      <c r="G282" s="158"/>
    </row>
    <row r="283" spans="3:7" ht="12.75">
      <c r="C283" s="158"/>
      <c r="D283" s="158"/>
      <c r="F283" s="158"/>
      <c r="G283" s="158"/>
    </row>
    <row r="284" spans="3:7" ht="12.75">
      <c r="C284" s="158"/>
      <c r="D284" s="158"/>
      <c r="F284" s="158"/>
      <c r="G284" s="158"/>
    </row>
    <row r="285" spans="3:7" ht="12.75">
      <c r="C285" s="158"/>
      <c r="D285" s="158"/>
      <c r="F285" s="158"/>
      <c r="G285" s="158"/>
    </row>
    <row r="286" spans="3:7" ht="12.75">
      <c r="C286" s="158"/>
      <c r="D286" s="158"/>
      <c r="F286" s="158"/>
      <c r="G286" s="158"/>
    </row>
    <row r="287" spans="3:7" ht="12.75">
      <c r="C287" s="158"/>
      <c r="D287" s="158"/>
      <c r="F287" s="158"/>
      <c r="G287" s="158"/>
    </row>
    <row r="288" spans="3:7" ht="12.75">
      <c r="C288" s="158"/>
      <c r="D288" s="158"/>
      <c r="F288" s="158"/>
      <c r="G288" s="158"/>
    </row>
    <row r="289" spans="3:7" ht="12.75">
      <c r="C289" s="158"/>
      <c r="D289" s="158"/>
      <c r="F289" s="158"/>
      <c r="G289" s="158"/>
    </row>
    <row r="290" spans="3:7" ht="12.75">
      <c r="C290" s="158"/>
      <c r="D290" s="158"/>
      <c r="F290" s="158"/>
      <c r="G290" s="158"/>
    </row>
    <row r="291" spans="3:7" ht="12.75">
      <c r="C291" s="158"/>
      <c r="D291" s="158"/>
      <c r="F291" s="158"/>
      <c r="G291" s="158"/>
    </row>
    <row r="292" spans="3:7" ht="12.75">
      <c r="C292" s="158"/>
      <c r="D292" s="158"/>
      <c r="F292" s="158"/>
      <c r="G292" s="158"/>
    </row>
    <row r="293" spans="3:7" ht="12.75">
      <c r="C293" s="158"/>
      <c r="D293" s="158"/>
      <c r="F293" s="158"/>
      <c r="G293" s="158"/>
    </row>
    <row r="294" spans="3:7" ht="12.75">
      <c r="C294" s="158"/>
      <c r="D294" s="158"/>
      <c r="F294" s="158"/>
      <c r="G294" s="158"/>
    </row>
    <row r="295" spans="3:7" ht="12.75">
      <c r="C295" s="158"/>
      <c r="D295" s="158"/>
      <c r="F295" s="158"/>
      <c r="G295" s="158"/>
    </row>
    <row r="296" spans="3:7" ht="12.75">
      <c r="C296" s="158"/>
      <c r="D296" s="158"/>
      <c r="F296" s="158"/>
      <c r="G296" s="158"/>
    </row>
    <row r="297" spans="3:7" ht="12.75">
      <c r="C297" s="158"/>
      <c r="D297" s="158"/>
      <c r="F297" s="158"/>
      <c r="G297" s="158"/>
    </row>
    <row r="298" spans="3:7" ht="12.75">
      <c r="C298" s="158"/>
      <c r="D298" s="158"/>
      <c r="F298" s="158"/>
      <c r="G298" s="158"/>
    </row>
    <row r="299" spans="3:7" ht="12.75">
      <c r="C299" s="158"/>
      <c r="D299" s="158"/>
      <c r="F299" s="158"/>
      <c r="G299" s="158"/>
    </row>
    <row r="300" spans="3:7" ht="12.75">
      <c r="C300" s="158"/>
      <c r="D300" s="158"/>
      <c r="F300" s="158"/>
      <c r="G300" s="158"/>
    </row>
    <row r="301" spans="3:7" ht="12.75">
      <c r="C301" s="158"/>
      <c r="D301" s="158"/>
      <c r="F301" s="158"/>
      <c r="G301" s="158"/>
    </row>
    <row r="302" spans="3:7" ht="12.75">
      <c r="C302" s="158"/>
      <c r="D302" s="158"/>
      <c r="F302" s="158"/>
      <c r="G302" s="158"/>
    </row>
    <row r="303" spans="3:7" ht="12.75">
      <c r="C303" s="158"/>
      <c r="D303" s="158"/>
      <c r="F303" s="158"/>
      <c r="G303" s="158"/>
    </row>
    <row r="304" spans="3:7" ht="12.75">
      <c r="C304" s="158"/>
      <c r="D304" s="158"/>
      <c r="F304" s="158"/>
      <c r="G304" s="158"/>
    </row>
    <row r="305" spans="3:7" ht="12.75">
      <c r="C305" s="158"/>
      <c r="D305" s="158"/>
      <c r="F305" s="158"/>
      <c r="G305" s="158"/>
    </row>
    <row r="306" spans="3:7" ht="12.75">
      <c r="C306" s="158"/>
      <c r="D306" s="158"/>
      <c r="F306" s="158"/>
      <c r="G306" s="158"/>
    </row>
    <row r="307" spans="3:7" ht="12.75">
      <c r="C307" s="158"/>
      <c r="D307" s="158"/>
      <c r="F307" s="158"/>
      <c r="G307" s="158"/>
    </row>
    <row r="308" spans="3:7" ht="12.75">
      <c r="C308" s="158"/>
      <c r="D308" s="158"/>
      <c r="F308" s="158"/>
      <c r="G308" s="158"/>
    </row>
    <row r="309" spans="3:7" ht="12.75">
      <c r="C309" s="158"/>
      <c r="D309" s="158"/>
      <c r="F309" s="158"/>
      <c r="G309" s="158"/>
    </row>
    <row r="310" spans="3:7" ht="12.75">
      <c r="C310" s="158"/>
      <c r="D310" s="158"/>
      <c r="F310" s="158"/>
      <c r="G310" s="158"/>
    </row>
    <row r="311" spans="3:7" ht="12.75">
      <c r="C311" s="158"/>
      <c r="D311" s="158"/>
      <c r="F311" s="158"/>
      <c r="G311" s="158"/>
    </row>
    <row r="312" spans="3:7" ht="12.75">
      <c r="C312" s="158"/>
      <c r="D312" s="158"/>
      <c r="F312" s="158"/>
      <c r="G312" s="158"/>
    </row>
    <row r="313" spans="3:7" ht="12.75">
      <c r="C313" s="158"/>
      <c r="D313" s="158"/>
      <c r="F313" s="158"/>
      <c r="G313" s="158"/>
    </row>
    <row r="314" spans="3:7" ht="12.75">
      <c r="C314" s="158"/>
      <c r="D314" s="158"/>
      <c r="F314" s="158"/>
      <c r="G314" s="158"/>
    </row>
    <row r="315" spans="3:7" ht="12.75">
      <c r="C315" s="158"/>
      <c r="D315" s="158"/>
      <c r="F315" s="158"/>
      <c r="G315" s="158"/>
    </row>
    <row r="316" spans="3:7" ht="12.75">
      <c r="C316" s="158"/>
      <c r="D316" s="158"/>
      <c r="F316" s="158"/>
      <c r="G316" s="158"/>
    </row>
    <row r="317" spans="3:7" ht="12.75">
      <c r="C317" s="158"/>
      <c r="D317" s="158"/>
      <c r="F317" s="158"/>
      <c r="G317" s="158"/>
    </row>
    <row r="318" spans="3:7" ht="12.75">
      <c r="C318" s="158"/>
      <c r="D318" s="158"/>
      <c r="F318" s="158"/>
      <c r="G318" s="158"/>
    </row>
    <row r="319" spans="3:7" ht="12.75">
      <c r="C319" s="158"/>
      <c r="D319" s="158"/>
      <c r="F319" s="158"/>
      <c r="G319" s="158"/>
    </row>
    <row r="320" spans="3:7" ht="12.75">
      <c r="C320" s="158"/>
      <c r="D320" s="158"/>
      <c r="F320" s="158"/>
      <c r="G320" s="158"/>
    </row>
    <row r="321" spans="3:7" ht="12.75">
      <c r="C321" s="158"/>
      <c r="D321" s="158"/>
      <c r="F321" s="158"/>
      <c r="G321" s="158"/>
    </row>
    <row r="322" spans="3:7" ht="12.75">
      <c r="C322" s="158"/>
      <c r="D322" s="158"/>
      <c r="F322" s="158"/>
      <c r="G322" s="158"/>
    </row>
    <row r="323" spans="3:7" ht="12.75">
      <c r="C323" s="158"/>
      <c r="D323" s="158"/>
      <c r="F323" s="158"/>
      <c r="G323" s="158"/>
    </row>
    <row r="324" spans="3:7" ht="12.75">
      <c r="C324" s="158"/>
      <c r="D324" s="158"/>
      <c r="F324" s="158"/>
      <c r="G324" s="158"/>
    </row>
    <row r="325" spans="3:7" ht="12.75">
      <c r="C325" s="158"/>
      <c r="D325" s="158"/>
      <c r="F325" s="158"/>
      <c r="G325" s="158"/>
    </row>
    <row r="326" spans="3:7" ht="12.75">
      <c r="C326" s="158"/>
      <c r="D326" s="158"/>
      <c r="F326" s="158"/>
      <c r="G326" s="158"/>
    </row>
    <row r="327" spans="3:7" ht="12.75">
      <c r="C327" s="158"/>
      <c r="D327" s="158"/>
      <c r="F327" s="158"/>
      <c r="G327" s="158"/>
    </row>
    <row r="328" spans="3:7" ht="12.75">
      <c r="C328" s="158"/>
      <c r="D328" s="158"/>
      <c r="F328" s="158"/>
      <c r="G328" s="158"/>
    </row>
    <row r="329" spans="3:7" ht="12.75">
      <c r="C329" s="158"/>
      <c r="D329" s="158"/>
      <c r="F329" s="158"/>
      <c r="G329" s="158"/>
    </row>
    <row r="330" spans="3:7" ht="12.75">
      <c r="C330" s="158"/>
      <c r="D330" s="158"/>
      <c r="F330" s="158"/>
      <c r="G330" s="158"/>
    </row>
    <row r="331" spans="3:7" ht="12.75">
      <c r="C331" s="158"/>
      <c r="D331" s="158"/>
      <c r="F331" s="158"/>
      <c r="G331" s="158"/>
    </row>
    <row r="332" spans="3:7" ht="12.75">
      <c r="C332" s="158"/>
      <c r="D332" s="158"/>
      <c r="F332" s="158"/>
      <c r="G332" s="158"/>
    </row>
    <row r="333" spans="3:7" ht="12.75">
      <c r="C333" s="158"/>
      <c r="D333" s="158"/>
      <c r="F333" s="158"/>
      <c r="G333" s="158"/>
    </row>
    <row r="334" spans="3:7" ht="12.75">
      <c r="C334" s="158"/>
      <c r="D334" s="158"/>
      <c r="F334" s="158"/>
      <c r="G334" s="158"/>
    </row>
    <row r="335" spans="3:7" ht="12.75">
      <c r="C335" s="158"/>
      <c r="D335" s="158"/>
      <c r="F335" s="158"/>
      <c r="G335" s="158"/>
    </row>
    <row r="336" spans="3:7" ht="12.75">
      <c r="C336" s="158"/>
      <c r="D336" s="158"/>
      <c r="F336" s="158"/>
      <c r="G336" s="158"/>
    </row>
    <row r="337" spans="3:7" ht="12.75">
      <c r="C337" s="158"/>
      <c r="D337" s="158"/>
      <c r="F337" s="158"/>
      <c r="G337" s="158"/>
    </row>
    <row r="338" spans="3:7" ht="12.75">
      <c r="C338" s="158"/>
      <c r="D338" s="158"/>
      <c r="F338" s="158"/>
      <c r="G338" s="158"/>
    </row>
    <row r="339" spans="3:7" ht="12.75">
      <c r="C339" s="158"/>
      <c r="D339" s="158"/>
      <c r="F339" s="158"/>
      <c r="G339" s="158"/>
    </row>
    <row r="340" spans="3:7" ht="12.75">
      <c r="C340" s="158"/>
      <c r="D340" s="158"/>
      <c r="F340" s="158"/>
      <c r="G340" s="158"/>
    </row>
    <row r="341" spans="3:7" ht="12.75">
      <c r="C341" s="158"/>
      <c r="D341" s="158"/>
      <c r="F341" s="158"/>
      <c r="G341" s="158"/>
    </row>
    <row r="342" spans="3:7" ht="12.75">
      <c r="C342" s="158"/>
      <c r="D342" s="158"/>
      <c r="F342" s="158"/>
      <c r="G342" s="158"/>
    </row>
    <row r="343" spans="3:7" ht="12.75">
      <c r="C343" s="158"/>
      <c r="D343" s="158"/>
      <c r="F343" s="158"/>
      <c r="G343" s="158"/>
    </row>
    <row r="344" spans="3:7" ht="12.75">
      <c r="C344" s="158"/>
      <c r="D344" s="158"/>
      <c r="F344" s="158"/>
      <c r="G344" s="158"/>
    </row>
    <row r="345" spans="3:7" ht="12.75">
      <c r="C345" s="158"/>
      <c r="D345" s="158"/>
      <c r="F345" s="158"/>
      <c r="G345" s="158"/>
    </row>
    <row r="346" spans="3:7" ht="12.75">
      <c r="C346" s="158"/>
      <c r="D346" s="158"/>
      <c r="F346" s="158"/>
      <c r="G346" s="158"/>
    </row>
    <row r="347" spans="3:7" ht="12.75">
      <c r="C347" s="158"/>
      <c r="D347" s="158"/>
      <c r="F347" s="158"/>
      <c r="G347" s="158"/>
    </row>
    <row r="348" spans="3:7" ht="12.75">
      <c r="C348" s="158"/>
      <c r="D348" s="158"/>
      <c r="F348" s="158"/>
      <c r="G348" s="158"/>
    </row>
    <row r="349" spans="3:7" ht="12.75">
      <c r="C349" s="158"/>
      <c r="D349" s="158"/>
      <c r="F349" s="158"/>
      <c r="G349" s="158"/>
    </row>
    <row r="350" spans="3:7" ht="12.75">
      <c r="C350" s="158"/>
      <c r="D350" s="158"/>
      <c r="F350" s="158"/>
      <c r="G350" s="158"/>
    </row>
    <row r="351" spans="3:7" ht="12.75">
      <c r="C351" s="158"/>
      <c r="D351" s="158"/>
      <c r="F351" s="158"/>
      <c r="G351" s="158"/>
    </row>
    <row r="352" spans="3:7" ht="12.75">
      <c r="C352" s="158"/>
      <c r="D352" s="158"/>
      <c r="F352" s="158"/>
      <c r="G352" s="158"/>
    </row>
    <row r="353" spans="3:7" ht="12.75">
      <c r="C353" s="158"/>
      <c r="D353" s="158"/>
      <c r="F353" s="158"/>
      <c r="G353" s="158"/>
    </row>
    <row r="354" spans="3:7" ht="12.75">
      <c r="C354" s="158"/>
      <c r="D354" s="158"/>
      <c r="F354" s="158"/>
      <c r="G354" s="158"/>
    </row>
    <row r="355" spans="3:7" ht="12.75">
      <c r="C355" s="158"/>
      <c r="D355" s="158"/>
      <c r="F355" s="158"/>
      <c r="G355" s="158"/>
    </row>
    <row r="356" spans="3:7" ht="12.75">
      <c r="C356" s="158"/>
      <c r="D356" s="158"/>
      <c r="F356" s="158"/>
      <c r="G356" s="158"/>
    </row>
    <row r="357" spans="3:7" ht="12.75">
      <c r="C357" s="158"/>
      <c r="D357" s="158"/>
      <c r="F357" s="158"/>
      <c r="G357" s="158"/>
    </row>
    <row r="358" spans="3:7" ht="12.75">
      <c r="C358" s="158"/>
      <c r="D358" s="158"/>
      <c r="F358" s="158"/>
      <c r="G358" s="158"/>
    </row>
    <row r="359" spans="3:7" ht="12.75">
      <c r="C359" s="158"/>
      <c r="D359" s="158"/>
      <c r="F359" s="158"/>
      <c r="G359" s="158"/>
    </row>
    <row r="360" spans="3:7" ht="12.75">
      <c r="C360" s="158"/>
      <c r="D360" s="158"/>
      <c r="F360" s="158"/>
      <c r="G360" s="158"/>
    </row>
    <row r="361" spans="3:7" ht="12.75">
      <c r="C361" s="158"/>
      <c r="D361" s="158"/>
      <c r="F361" s="158"/>
      <c r="G361" s="158"/>
    </row>
    <row r="362" spans="3:7" ht="12.75">
      <c r="C362" s="158"/>
      <c r="D362" s="158"/>
      <c r="F362" s="158"/>
      <c r="G362" s="158"/>
    </row>
    <row r="363" spans="3:7" ht="12.75">
      <c r="C363" s="158"/>
      <c r="D363" s="158"/>
      <c r="F363" s="158"/>
      <c r="G363" s="158"/>
    </row>
    <row r="364" spans="3:7" ht="12.75">
      <c r="C364" s="158"/>
      <c r="D364" s="158"/>
      <c r="F364" s="158"/>
      <c r="G364" s="158"/>
    </row>
    <row r="365" spans="3:7" ht="12.75">
      <c r="C365" s="158"/>
      <c r="D365" s="158"/>
      <c r="F365" s="158"/>
      <c r="G365" s="158"/>
    </row>
    <row r="366" spans="3:7" ht="12.75">
      <c r="C366" s="158"/>
      <c r="D366" s="158"/>
      <c r="F366" s="158"/>
      <c r="G366" s="158"/>
    </row>
    <row r="367" spans="3:7" ht="12.75">
      <c r="C367" s="158"/>
      <c r="D367" s="158"/>
      <c r="F367" s="158"/>
      <c r="G367" s="158"/>
    </row>
    <row r="368" spans="3:7" ht="12.75">
      <c r="C368" s="158"/>
      <c r="D368" s="158"/>
      <c r="F368" s="158"/>
      <c r="G368" s="158"/>
    </row>
    <row r="369" spans="3:7" ht="12.75">
      <c r="C369" s="158"/>
      <c r="D369" s="158"/>
      <c r="F369" s="158"/>
      <c r="G369" s="158"/>
    </row>
    <row r="370" spans="3:7" ht="12.75">
      <c r="C370" s="158"/>
      <c r="D370" s="158"/>
      <c r="F370" s="158"/>
      <c r="G370" s="158"/>
    </row>
    <row r="371" spans="3:7" ht="12.75">
      <c r="C371" s="158"/>
      <c r="D371" s="158"/>
      <c r="F371" s="158"/>
      <c r="G371" s="158"/>
    </row>
    <row r="372" spans="3:7" ht="12.75">
      <c r="C372" s="158"/>
      <c r="D372" s="158"/>
      <c r="F372" s="158"/>
      <c r="G372" s="158"/>
    </row>
    <row r="373" spans="3:7" ht="12.75">
      <c r="C373" s="158"/>
      <c r="D373" s="158"/>
      <c r="F373" s="158"/>
      <c r="G373" s="158"/>
    </row>
    <row r="374" spans="3:7" ht="12.75">
      <c r="C374" s="158"/>
      <c r="D374" s="158"/>
      <c r="F374" s="158"/>
      <c r="G374" s="158"/>
    </row>
    <row r="375" spans="3:7" ht="12.75">
      <c r="C375" s="158"/>
      <c r="D375" s="158"/>
      <c r="F375" s="158"/>
      <c r="G375" s="158"/>
    </row>
    <row r="376" spans="3:7" ht="12.75">
      <c r="C376" s="158"/>
      <c r="D376" s="158"/>
      <c r="F376" s="158"/>
      <c r="G376" s="158"/>
    </row>
    <row r="377" spans="3:7" ht="12.75">
      <c r="C377" s="158"/>
      <c r="D377" s="158"/>
      <c r="F377" s="158"/>
      <c r="G377" s="158"/>
    </row>
    <row r="378" spans="3:7" ht="12.75">
      <c r="C378" s="158"/>
      <c r="D378" s="158"/>
      <c r="F378" s="158"/>
      <c r="G378" s="158"/>
    </row>
    <row r="379" spans="3:7" ht="12.75">
      <c r="C379" s="158"/>
      <c r="D379" s="158"/>
      <c r="F379" s="158"/>
      <c r="G379" s="158"/>
    </row>
    <row r="380" spans="3:7" ht="12.75">
      <c r="C380" s="158"/>
      <c r="D380" s="158"/>
      <c r="F380" s="158"/>
      <c r="G380" s="158"/>
    </row>
    <row r="381" spans="3:7" ht="12.75">
      <c r="C381" s="158"/>
      <c r="D381" s="158"/>
      <c r="F381" s="158"/>
      <c r="G381" s="158"/>
    </row>
    <row r="382" spans="3:7" ht="12.75">
      <c r="C382" s="158"/>
      <c r="D382" s="158"/>
      <c r="F382" s="158"/>
      <c r="G382" s="158"/>
    </row>
    <row r="383" spans="3:7" ht="12.75">
      <c r="C383" s="158"/>
      <c r="D383" s="158"/>
      <c r="F383" s="158"/>
      <c r="G383" s="158"/>
    </row>
    <row r="384" spans="3:7" ht="12.75">
      <c r="C384" s="158"/>
      <c r="D384" s="158"/>
      <c r="F384" s="158"/>
      <c r="G384" s="158"/>
    </row>
    <row r="385" spans="3:7" ht="12.75">
      <c r="C385" s="158"/>
      <c r="D385" s="158"/>
      <c r="F385" s="158"/>
      <c r="G385" s="158"/>
    </row>
    <row r="386" spans="3:7" ht="12.75">
      <c r="C386" s="158"/>
      <c r="D386" s="158"/>
      <c r="F386" s="158"/>
      <c r="G386" s="158"/>
    </row>
    <row r="387" spans="3:7" ht="12.75">
      <c r="C387" s="158"/>
      <c r="D387" s="158"/>
      <c r="F387" s="158"/>
      <c r="G387" s="158"/>
    </row>
    <row r="388" spans="3:7" ht="12.75">
      <c r="C388" s="158"/>
      <c r="D388" s="158"/>
      <c r="F388" s="158"/>
      <c r="G388" s="158"/>
    </row>
    <row r="389" spans="3:7" ht="12.75">
      <c r="C389" s="158"/>
      <c r="D389" s="158"/>
      <c r="F389" s="158"/>
      <c r="G389" s="158"/>
    </row>
    <row r="390" spans="3:7" ht="12.75">
      <c r="C390" s="158"/>
      <c r="D390" s="158"/>
      <c r="F390" s="158"/>
      <c r="G390" s="158"/>
    </row>
    <row r="391" spans="3:7" ht="12.75">
      <c r="C391" s="158"/>
      <c r="D391" s="158"/>
      <c r="F391" s="158"/>
      <c r="G391" s="158"/>
    </row>
    <row r="392" spans="3:7" ht="12.75">
      <c r="C392" s="158"/>
      <c r="D392" s="158"/>
      <c r="F392" s="158"/>
      <c r="G392" s="158"/>
    </row>
    <row r="393" spans="3:7" ht="12.75">
      <c r="C393" s="158"/>
      <c r="D393" s="158"/>
      <c r="F393" s="158"/>
      <c r="G393" s="158"/>
    </row>
    <row r="394" spans="3:7" ht="12.75">
      <c r="C394" s="158"/>
      <c r="D394" s="158"/>
      <c r="F394" s="158"/>
      <c r="G394" s="158"/>
    </row>
    <row r="395" spans="3:7" ht="12.75">
      <c r="C395" s="158"/>
      <c r="D395" s="158"/>
      <c r="F395" s="158"/>
      <c r="G395" s="158"/>
    </row>
    <row r="396" spans="3:7" ht="12.75">
      <c r="C396" s="158"/>
      <c r="D396" s="158"/>
      <c r="F396" s="158"/>
      <c r="G396" s="158"/>
    </row>
    <row r="397" spans="3:7" ht="12.75">
      <c r="C397" s="158"/>
      <c r="D397" s="158"/>
      <c r="F397" s="158"/>
      <c r="G397" s="158"/>
    </row>
    <row r="398" spans="3:7" ht="12.75">
      <c r="C398" s="158"/>
      <c r="D398" s="158"/>
      <c r="F398" s="158"/>
      <c r="G398" s="158"/>
    </row>
    <row r="399" spans="3:7" ht="12.75">
      <c r="C399" s="158"/>
      <c r="D399" s="158"/>
      <c r="F399" s="158"/>
      <c r="G399" s="158"/>
    </row>
    <row r="400" spans="3:7" ht="12.75">
      <c r="C400" s="158"/>
      <c r="D400" s="158"/>
      <c r="F400" s="158"/>
      <c r="G400" s="158"/>
    </row>
    <row r="401" spans="3:7" ht="12.75">
      <c r="C401" s="158"/>
      <c r="D401" s="158"/>
      <c r="F401" s="158"/>
      <c r="G401" s="158"/>
    </row>
    <row r="402" spans="3:7" ht="12.75">
      <c r="C402" s="158"/>
      <c r="D402" s="158"/>
      <c r="F402" s="158"/>
      <c r="G402" s="158"/>
    </row>
    <row r="403" spans="3:7" ht="12.75">
      <c r="C403" s="158"/>
      <c r="D403" s="158"/>
      <c r="F403" s="158"/>
      <c r="G403" s="158"/>
    </row>
    <row r="404" spans="3:7" ht="12.75">
      <c r="C404" s="158"/>
      <c r="D404" s="158"/>
      <c r="F404" s="158"/>
      <c r="G404" s="158"/>
    </row>
    <row r="405" spans="3:7" ht="12.75">
      <c r="C405" s="158"/>
      <c r="D405" s="158"/>
      <c r="F405" s="158"/>
      <c r="G405" s="158"/>
    </row>
  </sheetData>
  <printOptions gridLines="1"/>
  <pageMargins left="0.25" right="0.25" top="1" bottom="1" header="0.5" footer="0.5"/>
  <pageSetup horizontalDpi="300" verticalDpi="300" orientation="landscape" r:id="rId1"/>
  <headerFooter alignWithMargins="0">
    <oddHeader>&amp;LAppendix C.6 - Projects Financed through Other Sources of Funds in November 2008&amp;RPage &amp;P of &amp;N</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P434"/>
  <sheetViews>
    <sheetView workbookViewId="0" topLeftCell="G274">
      <pane xSplit="11625" topLeftCell="H7" activePane="topLeft" state="split"/>
      <selection pane="topLeft" activeCell="A280" sqref="A280:P280"/>
      <selection pane="topRight" activeCell="H420" sqref="H420"/>
    </sheetView>
  </sheetViews>
  <sheetFormatPr defaultColWidth="9.140625" defaultRowHeight="12.75"/>
  <cols>
    <col min="1" max="1" width="6.00390625" style="0" customWidth="1"/>
    <col min="2" max="2" width="16.140625" style="0" customWidth="1"/>
    <col min="4" max="4" width="35.140625" style="0" customWidth="1"/>
    <col min="5" max="5" width="13.28125" style="0" customWidth="1"/>
    <col min="6" max="6" width="10.8515625" style="0" customWidth="1"/>
    <col min="7" max="7" width="17.8515625" style="0" customWidth="1"/>
    <col min="8" max="8" width="14.7109375" style="0" customWidth="1"/>
    <col min="9" max="9" width="18.00390625" style="0" customWidth="1"/>
    <col min="10" max="10" width="7.421875" style="0" customWidth="1"/>
    <col min="11" max="11" width="6.7109375" style="0" customWidth="1"/>
    <col min="12" max="12" width="6.421875" style="0" customWidth="1"/>
    <col min="13" max="13" width="5.7109375" style="0" customWidth="1"/>
    <col min="14" max="14" width="6.57421875" style="0" customWidth="1"/>
    <col min="16" max="16" width="11.7109375" style="0" customWidth="1"/>
  </cols>
  <sheetData>
    <row r="1" ht="15.75">
      <c r="B1" s="1" t="s">
        <v>887</v>
      </c>
    </row>
    <row r="2" spans="1:16" ht="33.75">
      <c r="A2" s="2" t="s">
        <v>888</v>
      </c>
      <c r="B2" s="3" t="s">
        <v>889</v>
      </c>
      <c r="C2" s="4" t="s">
        <v>890</v>
      </c>
      <c r="D2" s="4" t="s">
        <v>891</v>
      </c>
      <c r="E2" s="2" t="s">
        <v>892</v>
      </c>
      <c r="F2" s="5" t="s">
        <v>893</v>
      </c>
      <c r="G2" s="6" t="s">
        <v>894</v>
      </c>
      <c r="H2" s="6" t="s">
        <v>895</v>
      </c>
      <c r="I2" s="6" t="s">
        <v>896</v>
      </c>
      <c r="J2" s="4" t="s">
        <v>897</v>
      </c>
      <c r="K2" s="4" t="s">
        <v>898</v>
      </c>
      <c r="L2" s="3" t="s">
        <v>899</v>
      </c>
      <c r="M2" s="4" t="s">
        <v>900</v>
      </c>
      <c r="N2" s="7" t="s">
        <v>901</v>
      </c>
      <c r="O2" s="7" t="s">
        <v>902</v>
      </c>
      <c r="P2" s="8" t="s">
        <v>903</v>
      </c>
    </row>
    <row r="3" spans="1:16" ht="22.5">
      <c r="A3" s="9">
        <v>1</v>
      </c>
      <c r="B3" s="10" t="s">
        <v>904</v>
      </c>
      <c r="C3" s="10" t="s">
        <v>905</v>
      </c>
      <c r="D3" s="10" t="s">
        <v>906</v>
      </c>
      <c r="E3" s="11" t="s">
        <v>907</v>
      </c>
      <c r="F3" s="12">
        <v>273000</v>
      </c>
      <c r="G3" s="13">
        <v>50000000</v>
      </c>
      <c r="H3" s="14">
        <f aca="true" t="shared" si="0" ref="H3:H66">I3-G3</f>
        <v>12730000</v>
      </c>
      <c r="I3" s="13">
        <v>62730000</v>
      </c>
      <c r="J3" s="15">
        <v>500</v>
      </c>
      <c r="K3" s="15">
        <v>0</v>
      </c>
      <c r="L3" s="16">
        <v>20</v>
      </c>
      <c r="M3" s="15">
        <v>80</v>
      </c>
      <c r="N3" s="17">
        <v>2.731</v>
      </c>
      <c r="O3" s="18">
        <f aca="true" t="shared" si="1" ref="O3:O66">SUM(J3:N3)</f>
        <v>602.731</v>
      </c>
      <c r="P3" s="19" t="s">
        <v>908</v>
      </c>
    </row>
    <row r="4" spans="1:16" ht="33.75">
      <c r="A4" s="9">
        <v>2</v>
      </c>
      <c r="B4" s="20" t="s">
        <v>909</v>
      </c>
      <c r="C4" s="20" t="s">
        <v>910</v>
      </c>
      <c r="D4" s="20" t="s">
        <v>911</v>
      </c>
      <c r="E4" s="21" t="s">
        <v>912</v>
      </c>
      <c r="F4" s="22">
        <v>314900</v>
      </c>
      <c r="G4" s="14">
        <v>10000000</v>
      </c>
      <c r="H4" s="14">
        <f t="shared" si="0"/>
        <v>3330000</v>
      </c>
      <c r="I4" s="23">
        <v>13330000</v>
      </c>
      <c r="J4" s="24">
        <v>500</v>
      </c>
      <c r="K4" s="24">
        <v>0</v>
      </c>
      <c r="L4" s="24">
        <v>20</v>
      </c>
      <c r="M4" s="24">
        <v>30</v>
      </c>
      <c r="N4" s="25">
        <v>3.148</v>
      </c>
      <c r="O4" s="18">
        <f t="shared" si="1"/>
        <v>553.148</v>
      </c>
      <c r="P4" s="19" t="s">
        <v>908</v>
      </c>
    </row>
    <row r="5" spans="1:16" ht="22.5">
      <c r="A5" s="9">
        <v>3</v>
      </c>
      <c r="B5" s="26" t="s">
        <v>913</v>
      </c>
      <c r="C5" s="26" t="s">
        <v>914</v>
      </c>
      <c r="D5" s="26" t="s">
        <v>915</v>
      </c>
      <c r="E5" s="27" t="s">
        <v>916</v>
      </c>
      <c r="F5" s="28">
        <v>22770</v>
      </c>
      <c r="G5" s="29">
        <v>2625000</v>
      </c>
      <c r="H5" s="29">
        <f t="shared" si="0"/>
        <v>575000</v>
      </c>
      <c r="I5" s="29">
        <v>3200000</v>
      </c>
      <c r="J5" s="30">
        <v>250</v>
      </c>
      <c r="K5" s="31">
        <v>50</v>
      </c>
      <c r="L5" s="32">
        <v>15</v>
      </c>
      <c r="M5" s="31">
        <v>80</v>
      </c>
      <c r="N5" s="33">
        <v>0.228</v>
      </c>
      <c r="O5" s="18">
        <f t="shared" si="1"/>
        <v>395.228</v>
      </c>
      <c r="P5" s="34" t="s">
        <v>917</v>
      </c>
    </row>
    <row r="6" spans="1:16" ht="22.5">
      <c r="A6" s="9">
        <v>4</v>
      </c>
      <c r="B6" s="35" t="s">
        <v>918</v>
      </c>
      <c r="C6" s="35" t="s">
        <v>919</v>
      </c>
      <c r="D6" s="35" t="s">
        <v>920</v>
      </c>
      <c r="E6" s="27" t="s">
        <v>921</v>
      </c>
      <c r="F6" s="36">
        <v>7900</v>
      </c>
      <c r="G6" s="37">
        <v>750000</v>
      </c>
      <c r="H6" s="29">
        <f t="shared" si="0"/>
        <v>337500</v>
      </c>
      <c r="I6" s="38">
        <v>1087500</v>
      </c>
      <c r="J6" s="32">
        <v>350</v>
      </c>
      <c r="K6" s="32">
        <v>0</v>
      </c>
      <c r="L6" s="32">
        <v>0</v>
      </c>
      <c r="M6" s="32">
        <v>0</v>
      </c>
      <c r="N6" s="39">
        <v>0.08</v>
      </c>
      <c r="O6" s="18">
        <f t="shared" si="1"/>
        <v>350.08</v>
      </c>
      <c r="P6" s="34" t="s">
        <v>908</v>
      </c>
    </row>
    <row r="7" spans="1:16" ht="67.5">
      <c r="A7" s="9">
        <v>5</v>
      </c>
      <c r="B7" s="20" t="s">
        <v>922</v>
      </c>
      <c r="C7" s="20" t="s">
        <v>910</v>
      </c>
      <c r="D7" s="20" t="s">
        <v>923</v>
      </c>
      <c r="E7" s="21" t="s">
        <v>924</v>
      </c>
      <c r="F7" s="22">
        <v>458959</v>
      </c>
      <c r="G7" s="40">
        <v>25000000</v>
      </c>
      <c r="H7" s="14">
        <f t="shared" si="0"/>
        <v>7230000</v>
      </c>
      <c r="I7" s="40">
        <v>32230000</v>
      </c>
      <c r="J7" s="24">
        <v>160</v>
      </c>
      <c r="K7" s="24">
        <v>50</v>
      </c>
      <c r="L7" s="24">
        <v>20</v>
      </c>
      <c r="M7" s="24">
        <v>80</v>
      </c>
      <c r="N7" s="25">
        <v>4.59</v>
      </c>
      <c r="O7" s="18">
        <f t="shared" si="1"/>
        <v>314.59</v>
      </c>
      <c r="P7" s="19" t="s">
        <v>908</v>
      </c>
    </row>
    <row r="8" spans="1:16" ht="22.5">
      <c r="A8" s="9">
        <v>6</v>
      </c>
      <c r="B8" s="35" t="s">
        <v>925</v>
      </c>
      <c r="C8" s="41" t="s">
        <v>926</v>
      </c>
      <c r="D8" s="35" t="s">
        <v>927</v>
      </c>
      <c r="E8" s="27" t="s">
        <v>928</v>
      </c>
      <c r="F8" s="36">
        <v>49000</v>
      </c>
      <c r="G8" s="42">
        <v>750000</v>
      </c>
      <c r="H8" s="29">
        <f t="shared" si="0"/>
        <v>320000</v>
      </c>
      <c r="I8" s="43">
        <v>1070000</v>
      </c>
      <c r="J8" s="44">
        <v>250</v>
      </c>
      <c r="K8" s="44">
        <v>50</v>
      </c>
      <c r="L8" s="44">
        <v>0</v>
      </c>
      <c r="M8" s="44">
        <v>0</v>
      </c>
      <c r="N8" s="45">
        <v>0.492</v>
      </c>
      <c r="O8" s="46">
        <f t="shared" si="1"/>
        <v>300.492</v>
      </c>
      <c r="P8" s="47" t="s">
        <v>917</v>
      </c>
    </row>
    <row r="9" spans="1:16" ht="22.5">
      <c r="A9" s="9">
        <v>7</v>
      </c>
      <c r="B9" s="35" t="s">
        <v>925</v>
      </c>
      <c r="C9" s="41" t="s">
        <v>926</v>
      </c>
      <c r="D9" s="35" t="s">
        <v>929</v>
      </c>
      <c r="E9" s="27" t="s">
        <v>930</v>
      </c>
      <c r="F9" s="36">
        <v>49000</v>
      </c>
      <c r="G9" s="42">
        <v>1500000</v>
      </c>
      <c r="H9" s="48">
        <f t="shared" si="0"/>
        <v>610000</v>
      </c>
      <c r="I9" s="43">
        <v>2110000</v>
      </c>
      <c r="J9" s="44">
        <v>250</v>
      </c>
      <c r="K9" s="44">
        <v>50</v>
      </c>
      <c r="L9" s="44">
        <v>0</v>
      </c>
      <c r="M9" s="44">
        <v>0</v>
      </c>
      <c r="N9" s="45">
        <v>0.491</v>
      </c>
      <c r="O9" s="46">
        <f t="shared" si="1"/>
        <v>300.491</v>
      </c>
      <c r="P9" s="47" t="s">
        <v>908</v>
      </c>
    </row>
    <row r="10" spans="1:16" ht="22.5">
      <c r="A10" s="9">
        <v>8</v>
      </c>
      <c r="B10" s="35" t="s">
        <v>925</v>
      </c>
      <c r="C10" s="41" t="s">
        <v>926</v>
      </c>
      <c r="D10" s="35" t="s">
        <v>931</v>
      </c>
      <c r="E10" s="27" t="s">
        <v>932</v>
      </c>
      <c r="F10" s="36">
        <v>49000</v>
      </c>
      <c r="G10" s="42">
        <v>750000</v>
      </c>
      <c r="H10" s="48">
        <f t="shared" si="0"/>
        <v>320000</v>
      </c>
      <c r="I10" s="43">
        <v>1070000</v>
      </c>
      <c r="J10" s="44">
        <v>250</v>
      </c>
      <c r="K10" s="44">
        <v>50</v>
      </c>
      <c r="L10" s="44">
        <v>0</v>
      </c>
      <c r="M10" s="44">
        <v>0</v>
      </c>
      <c r="N10" s="45">
        <v>0.49</v>
      </c>
      <c r="O10" s="46">
        <f t="shared" si="1"/>
        <v>300.49</v>
      </c>
      <c r="P10" s="47" t="s">
        <v>908</v>
      </c>
    </row>
    <row r="11" spans="1:16" ht="33.75">
      <c r="A11" s="9">
        <v>9</v>
      </c>
      <c r="B11" s="26" t="s">
        <v>933</v>
      </c>
      <c r="C11" s="26" t="s">
        <v>914</v>
      </c>
      <c r="D11" s="26" t="s">
        <v>934</v>
      </c>
      <c r="E11" s="27" t="s">
        <v>935</v>
      </c>
      <c r="F11" s="28">
        <v>33000</v>
      </c>
      <c r="G11" s="29">
        <v>780000</v>
      </c>
      <c r="H11" s="29">
        <f t="shared" si="0"/>
        <v>302400</v>
      </c>
      <c r="I11" s="29">
        <v>1082400</v>
      </c>
      <c r="J11" s="31">
        <v>250</v>
      </c>
      <c r="K11" s="31">
        <v>0</v>
      </c>
      <c r="L11" s="32">
        <v>15</v>
      </c>
      <c r="M11" s="31">
        <v>30</v>
      </c>
      <c r="N11" s="33">
        <v>0.331</v>
      </c>
      <c r="O11" s="46">
        <f t="shared" si="1"/>
        <v>295.331</v>
      </c>
      <c r="P11" s="47" t="s">
        <v>917</v>
      </c>
    </row>
    <row r="12" spans="1:16" ht="12.75">
      <c r="A12" s="9">
        <v>10</v>
      </c>
      <c r="B12" s="26" t="s">
        <v>933</v>
      </c>
      <c r="C12" s="26" t="s">
        <v>914</v>
      </c>
      <c r="D12" s="26" t="s">
        <v>936</v>
      </c>
      <c r="E12" s="27" t="s">
        <v>937</v>
      </c>
      <c r="F12" s="28">
        <v>33000</v>
      </c>
      <c r="G12" s="29">
        <v>2850000</v>
      </c>
      <c r="H12" s="29">
        <f t="shared" si="0"/>
        <v>830000</v>
      </c>
      <c r="I12" s="29">
        <v>3680000</v>
      </c>
      <c r="J12" s="31">
        <v>250</v>
      </c>
      <c r="K12" s="31">
        <v>0</v>
      </c>
      <c r="L12" s="32">
        <v>15</v>
      </c>
      <c r="M12" s="31">
        <v>30</v>
      </c>
      <c r="N12" s="33">
        <v>0.33</v>
      </c>
      <c r="O12" s="46">
        <f t="shared" si="1"/>
        <v>295.33</v>
      </c>
      <c r="P12" s="47" t="s">
        <v>917</v>
      </c>
    </row>
    <row r="13" spans="1:16" ht="45">
      <c r="A13" s="9">
        <v>11</v>
      </c>
      <c r="B13" s="49" t="s">
        <v>938</v>
      </c>
      <c r="C13" s="50" t="s">
        <v>939</v>
      </c>
      <c r="D13" s="26" t="s">
        <v>940</v>
      </c>
      <c r="E13" s="51" t="s">
        <v>941</v>
      </c>
      <c r="F13" s="52">
        <v>123184</v>
      </c>
      <c r="G13" s="53">
        <v>7960000</v>
      </c>
      <c r="H13" s="48">
        <f t="shared" si="0"/>
        <v>2302800</v>
      </c>
      <c r="I13" s="53">
        <v>10262800</v>
      </c>
      <c r="J13" s="54">
        <v>250</v>
      </c>
      <c r="K13" s="54">
        <v>0</v>
      </c>
      <c r="L13" s="55">
        <v>0</v>
      </c>
      <c r="M13" s="54">
        <v>15</v>
      </c>
      <c r="N13" s="54">
        <v>1.231</v>
      </c>
      <c r="O13" s="46">
        <f t="shared" si="1"/>
        <v>266.231</v>
      </c>
      <c r="P13" s="56" t="s">
        <v>917</v>
      </c>
    </row>
    <row r="14" spans="1:16" ht="12.75">
      <c r="A14" s="9">
        <v>12</v>
      </c>
      <c r="B14" s="26" t="s">
        <v>942</v>
      </c>
      <c r="C14" s="26" t="s">
        <v>905</v>
      </c>
      <c r="D14" s="35" t="s">
        <v>943</v>
      </c>
      <c r="E14" s="27" t="s">
        <v>944</v>
      </c>
      <c r="F14" s="28">
        <v>35928</v>
      </c>
      <c r="G14" s="29">
        <v>14000000</v>
      </c>
      <c r="H14" s="29">
        <f t="shared" si="0"/>
        <v>4370000</v>
      </c>
      <c r="I14" s="29">
        <v>18370000</v>
      </c>
      <c r="J14" s="31">
        <v>250</v>
      </c>
      <c r="K14" s="31">
        <v>0</v>
      </c>
      <c r="L14" s="32">
        <v>0</v>
      </c>
      <c r="M14" s="31">
        <v>15</v>
      </c>
      <c r="N14" s="33">
        <v>0.359</v>
      </c>
      <c r="O14" s="18">
        <f t="shared" si="1"/>
        <v>265.359</v>
      </c>
      <c r="P14" s="34" t="s">
        <v>908</v>
      </c>
    </row>
    <row r="15" spans="1:16" ht="22.5">
      <c r="A15" s="9">
        <v>13</v>
      </c>
      <c r="B15" s="26" t="s">
        <v>942</v>
      </c>
      <c r="C15" s="26" t="s">
        <v>905</v>
      </c>
      <c r="D15" s="35" t="s">
        <v>945</v>
      </c>
      <c r="E15" s="27" t="s">
        <v>946</v>
      </c>
      <c r="F15" s="28">
        <v>35928</v>
      </c>
      <c r="G15" s="29">
        <v>400000</v>
      </c>
      <c r="H15" s="29">
        <f t="shared" si="0"/>
        <v>180000</v>
      </c>
      <c r="I15" s="29">
        <v>580000</v>
      </c>
      <c r="J15" s="31">
        <v>250</v>
      </c>
      <c r="K15" s="31">
        <v>0</v>
      </c>
      <c r="L15" s="32">
        <v>0</v>
      </c>
      <c r="M15" s="31">
        <v>15</v>
      </c>
      <c r="N15" s="33">
        <v>0.358</v>
      </c>
      <c r="O15" s="18">
        <f t="shared" si="1"/>
        <v>265.358</v>
      </c>
      <c r="P15" s="34" t="s">
        <v>908</v>
      </c>
    </row>
    <row r="16" spans="1:16" ht="33.75">
      <c r="A16" s="9">
        <v>14</v>
      </c>
      <c r="B16" s="35" t="s">
        <v>947</v>
      </c>
      <c r="C16" s="35" t="s">
        <v>948</v>
      </c>
      <c r="D16" s="35" t="s">
        <v>949</v>
      </c>
      <c r="E16" s="27" t="s">
        <v>950</v>
      </c>
      <c r="F16" s="36">
        <v>26564</v>
      </c>
      <c r="G16" s="57">
        <v>4953080</v>
      </c>
      <c r="H16" s="29">
        <f t="shared" si="0"/>
        <v>1714986</v>
      </c>
      <c r="I16" s="38">
        <v>6668066</v>
      </c>
      <c r="J16" s="31">
        <v>250</v>
      </c>
      <c r="K16" s="32">
        <v>0</v>
      </c>
      <c r="L16" s="32">
        <v>15</v>
      </c>
      <c r="M16" s="32">
        <v>0</v>
      </c>
      <c r="N16" s="39">
        <v>0.266</v>
      </c>
      <c r="O16" s="18">
        <f t="shared" si="1"/>
        <v>265.266</v>
      </c>
      <c r="P16" s="47" t="s">
        <v>908</v>
      </c>
    </row>
    <row r="17" spans="1:16" ht="33.75">
      <c r="A17" s="9">
        <v>15</v>
      </c>
      <c r="B17" s="26" t="s">
        <v>951</v>
      </c>
      <c r="C17" s="50" t="s">
        <v>919</v>
      </c>
      <c r="D17" s="26" t="s">
        <v>952</v>
      </c>
      <c r="E17" s="51" t="s">
        <v>953</v>
      </c>
      <c r="F17" s="52">
        <v>15726</v>
      </c>
      <c r="G17" s="53">
        <v>350000</v>
      </c>
      <c r="H17" s="48">
        <f t="shared" si="0"/>
        <v>28000</v>
      </c>
      <c r="I17" s="53">
        <v>378000</v>
      </c>
      <c r="J17" s="54">
        <v>250</v>
      </c>
      <c r="K17" s="54">
        <v>0</v>
      </c>
      <c r="L17" s="55">
        <v>15</v>
      </c>
      <c r="M17" s="54">
        <v>0</v>
      </c>
      <c r="N17" s="54">
        <v>0.157</v>
      </c>
      <c r="O17" s="46">
        <f t="shared" si="1"/>
        <v>265.157</v>
      </c>
      <c r="P17" s="56" t="s">
        <v>917</v>
      </c>
    </row>
    <row r="18" spans="1:16" ht="22.5">
      <c r="A18" s="9">
        <v>16</v>
      </c>
      <c r="B18" s="26" t="s">
        <v>954</v>
      </c>
      <c r="C18" s="26" t="s">
        <v>914</v>
      </c>
      <c r="D18" s="26" t="s">
        <v>955</v>
      </c>
      <c r="E18" s="31" t="s">
        <v>956</v>
      </c>
      <c r="F18" s="28">
        <v>4500</v>
      </c>
      <c r="G18" s="29">
        <v>2200000</v>
      </c>
      <c r="H18" s="29">
        <f t="shared" si="0"/>
        <v>834000</v>
      </c>
      <c r="I18" s="29">
        <v>3034000</v>
      </c>
      <c r="J18" s="31">
        <v>250</v>
      </c>
      <c r="K18" s="31">
        <v>0</v>
      </c>
      <c r="L18" s="30">
        <v>0</v>
      </c>
      <c r="M18" s="31">
        <v>15</v>
      </c>
      <c r="N18" s="33">
        <v>0.045</v>
      </c>
      <c r="O18" s="18">
        <f t="shared" si="1"/>
        <v>265.045</v>
      </c>
      <c r="P18" s="47" t="s">
        <v>908</v>
      </c>
    </row>
    <row r="19" spans="1:16" ht="45">
      <c r="A19" s="9">
        <v>17</v>
      </c>
      <c r="B19" s="26" t="s">
        <v>957</v>
      </c>
      <c r="C19" s="26" t="s">
        <v>919</v>
      </c>
      <c r="D19" s="26" t="s">
        <v>958</v>
      </c>
      <c r="E19" s="26" t="s">
        <v>959</v>
      </c>
      <c r="F19" s="28">
        <v>50</v>
      </c>
      <c r="G19" s="29">
        <v>113576</v>
      </c>
      <c r="H19" s="29">
        <f t="shared" si="0"/>
        <v>47001</v>
      </c>
      <c r="I19" s="38">
        <v>160577</v>
      </c>
      <c r="J19" s="31">
        <v>250</v>
      </c>
      <c r="K19" s="31">
        <v>0</v>
      </c>
      <c r="L19" s="30">
        <v>15</v>
      </c>
      <c r="M19" s="31">
        <v>0</v>
      </c>
      <c r="N19" s="33">
        <v>0.001</v>
      </c>
      <c r="O19" s="18">
        <f t="shared" si="1"/>
        <v>265.001</v>
      </c>
      <c r="P19" s="58" t="s">
        <v>908</v>
      </c>
    </row>
    <row r="20" spans="1:16" ht="22.5">
      <c r="A20" s="9">
        <v>18</v>
      </c>
      <c r="B20" s="35" t="s">
        <v>960</v>
      </c>
      <c r="C20" s="35" t="s">
        <v>961</v>
      </c>
      <c r="D20" s="35" t="s">
        <v>962</v>
      </c>
      <c r="E20" s="27" t="s">
        <v>963</v>
      </c>
      <c r="F20" s="36">
        <v>16350</v>
      </c>
      <c r="G20" s="37">
        <v>422903</v>
      </c>
      <c r="H20" s="29">
        <f t="shared" si="0"/>
        <v>228977</v>
      </c>
      <c r="I20" s="38">
        <v>651880</v>
      </c>
      <c r="J20" s="31">
        <v>250</v>
      </c>
      <c r="K20" s="32">
        <v>0</v>
      </c>
      <c r="L20" s="32">
        <v>0</v>
      </c>
      <c r="M20" s="32">
        <v>0</v>
      </c>
      <c r="N20" s="39">
        <v>0.165</v>
      </c>
      <c r="O20" s="18">
        <f t="shared" si="1"/>
        <v>250.165</v>
      </c>
      <c r="P20" s="47" t="s">
        <v>908</v>
      </c>
    </row>
    <row r="21" spans="1:16" ht="22.5">
      <c r="A21" s="9">
        <v>19</v>
      </c>
      <c r="B21" s="35" t="s">
        <v>964</v>
      </c>
      <c r="C21" s="35" t="s">
        <v>965</v>
      </c>
      <c r="D21" s="35" t="s">
        <v>966</v>
      </c>
      <c r="E21" s="27" t="s">
        <v>967</v>
      </c>
      <c r="F21" s="36">
        <v>13250</v>
      </c>
      <c r="G21" s="29">
        <v>180000</v>
      </c>
      <c r="H21" s="29">
        <f t="shared" si="0"/>
        <v>84400</v>
      </c>
      <c r="I21" s="38">
        <v>264400</v>
      </c>
      <c r="J21" s="32">
        <v>250</v>
      </c>
      <c r="K21" s="32">
        <v>0</v>
      </c>
      <c r="L21" s="32">
        <v>0</v>
      </c>
      <c r="M21" s="32">
        <v>0</v>
      </c>
      <c r="N21" s="39">
        <v>0.133</v>
      </c>
      <c r="O21" s="18">
        <f t="shared" si="1"/>
        <v>250.133</v>
      </c>
      <c r="P21" s="34" t="s">
        <v>917</v>
      </c>
    </row>
    <row r="22" spans="1:16" ht="22.5">
      <c r="A22" s="9">
        <v>20</v>
      </c>
      <c r="B22" s="26" t="s">
        <v>968</v>
      </c>
      <c r="C22" s="26" t="s">
        <v>919</v>
      </c>
      <c r="D22" s="26" t="s">
        <v>969</v>
      </c>
      <c r="E22" s="27" t="s">
        <v>970</v>
      </c>
      <c r="F22" s="28">
        <v>1200</v>
      </c>
      <c r="G22" s="29">
        <v>300000</v>
      </c>
      <c r="H22" s="29">
        <f t="shared" si="0"/>
        <v>128500</v>
      </c>
      <c r="I22" s="29">
        <v>428500</v>
      </c>
      <c r="J22" s="31">
        <v>250</v>
      </c>
      <c r="K22" s="31">
        <v>0</v>
      </c>
      <c r="L22" s="32">
        <v>0</v>
      </c>
      <c r="M22" s="31">
        <v>0</v>
      </c>
      <c r="N22" s="33">
        <v>0.012</v>
      </c>
      <c r="O22" s="18">
        <f t="shared" si="1"/>
        <v>250.012</v>
      </c>
      <c r="P22" s="34" t="s">
        <v>917</v>
      </c>
    </row>
    <row r="23" spans="1:16" ht="22.5">
      <c r="A23" s="9">
        <v>21</v>
      </c>
      <c r="B23" s="20" t="s">
        <v>971</v>
      </c>
      <c r="C23" s="59" t="s">
        <v>972</v>
      </c>
      <c r="D23" s="20" t="s">
        <v>973</v>
      </c>
      <c r="E23" s="21" t="s">
        <v>974</v>
      </c>
      <c r="F23" s="22">
        <v>60345</v>
      </c>
      <c r="G23" s="60">
        <v>3000000</v>
      </c>
      <c r="H23" s="61">
        <f t="shared" si="0"/>
        <v>500000</v>
      </c>
      <c r="I23" s="62">
        <v>3500000</v>
      </c>
      <c r="J23" s="63">
        <v>75</v>
      </c>
      <c r="K23" s="63">
        <v>50</v>
      </c>
      <c r="L23" s="63">
        <v>20</v>
      </c>
      <c r="M23" s="63">
        <v>80</v>
      </c>
      <c r="N23" s="64">
        <v>0.604</v>
      </c>
      <c r="O23" s="46">
        <f t="shared" si="1"/>
        <v>225.604</v>
      </c>
      <c r="P23" s="65" t="s">
        <v>917</v>
      </c>
    </row>
    <row r="24" spans="1:16" ht="22.5">
      <c r="A24" s="9">
        <v>22</v>
      </c>
      <c r="B24" s="20" t="s">
        <v>971</v>
      </c>
      <c r="C24" s="59" t="s">
        <v>972</v>
      </c>
      <c r="D24" s="20" t="s">
        <v>975</v>
      </c>
      <c r="E24" s="21" t="s">
        <v>976</v>
      </c>
      <c r="F24" s="22">
        <v>60345</v>
      </c>
      <c r="G24" s="60">
        <v>605113</v>
      </c>
      <c r="H24" s="61">
        <f t="shared" si="0"/>
        <v>229887</v>
      </c>
      <c r="I24" s="62">
        <v>835000</v>
      </c>
      <c r="J24" s="63">
        <v>75</v>
      </c>
      <c r="K24" s="63">
        <v>50</v>
      </c>
      <c r="L24" s="63">
        <v>20</v>
      </c>
      <c r="M24" s="63">
        <v>80</v>
      </c>
      <c r="N24" s="64">
        <v>0.603</v>
      </c>
      <c r="O24" s="46">
        <f t="shared" si="1"/>
        <v>225.603</v>
      </c>
      <c r="P24" s="65" t="s">
        <v>917</v>
      </c>
    </row>
    <row r="25" spans="1:16" ht="22.5">
      <c r="A25" s="9">
        <v>23</v>
      </c>
      <c r="B25" s="10" t="s">
        <v>977</v>
      </c>
      <c r="C25" s="10" t="s">
        <v>948</v>
      </c>
      <c r="D25" s="10" t="s">
        <v>978</v>
      </c>
      <c r="E25" s="11" t="s">
        <v>979</v>
      </c>
      <c r="F25" s="66">
        <v>50000</v>
      </c>
      <c r="G25" s="13">
        <v>4100000</v>
      </c>
      <c r="H25" s="14">
        <f t="shared" si="0"/>
        <v>1442000</v>
      </c>
      <c r="I25" s="13">
        <v>5542000</v>
      </c>
      <c r="J25" s="15">
        <v>75</v>
      </c>
      <c r="K25" s="44">
        <v>50</v>
      </c>
      <c r="L25" s="16">
        <v>20</v>
      </c>
      <c r="M25" s="15">
        <v>80</v>
      </c>
      <c r="N25" s="17">
        <v>0.5</v>
      </c>
      <c r="O25" s="18">
        <f t="shared" si="1"/>
        <v>225.5</v>
      </c>
      <c r="P25" s="19" t="s">
        <v>908</v>
      </c>
    </row>
    <row r="26" spans="1:16" ht="33.75">
      <c r="A26" s="9">
        <v>24</v>
      </c>
      <c r="B26" s="49" t="s">
        <v>980</v>
      </c>
      <c r="C26" s="26" t="s">
        <v>981</v>
      </c>
      <c r="D26" s="26" t="s">
        <v>982</v>
      </c>
      <c r="E26" s="27" t="s">
        <v>983</v>
      </c>
      <c r="F26" s="28">
        <v>4237</v>
      </c>
      <c r="G26" s="29">
        <v>1300000</v>
      </c>
      <c r="H26" s="29">
        <f t="shared" si="0"/>
        <v>810000</v>
      </c>
      <c r="I26" s="29">
        <v>2110000</v>
      </c>
      <c r="J26" s="31">
        <v>175</v>
      </c>
      <c r="K26" s="31">
        <v>50</v>
      </c>
      <c r="L26" s="32">
        <v>0</v>
      </c>
      <c r="M26" s="31">
        <v>0</v>
      </c>
      <c r="N26" s="33">
        <v>0.042</v>
      </c>
      <c r="O26" s="18">
        <f t="shared" si="1"/>
        <v>225.042</v>
      </c>
      <c r="P26" s="34" t="s">
        <v>917</v>
      </c>
    </row>
    <row r="27" spans="1:16" ht="22.5">
      <c r="A27" s="9">
        <v>25</v>
      </c>
      <c r="B27" s="10" t="s">
        <v>977</v>
      </c>
      <c r="C27" s="10" t="s">
        <v>948</v>
      </c>
      <c r="D27" s="10" t="s">
        <v>984</v>
      </c>
      <c r="E27" s="11" t="s">
        <v>985</v>
      </c>
      <c r="F27" s="66">
        <v>50000</v>
      </c>
      <c r="G27" s="13">
        <v>500000</v>
      </c>
      <c r="H27" s="14">
        <f t="shared" si="0"/>
        <v>225000</v>
      </c>
      <c r="I27" s="13">
        <v>725000</v>
      </c>
      <c r="J27" s="15">
        <v>60</v>
      </c>
      <c r="K27" s="44">
        <v>50</v>
      </c>
      <c r="L27" s="16">
        <v>20</v>
      </c>
      <c r="M27" s="15">
        <v>80</v>
      </c>
      <c r="N27" s="17">
        <v>0.5</v>
      </c>
      <c r="O27" s="18">
        <f t="shared" si="1"/>
        <v>210.5</v>
      </c>
      <c r="P27" s="19" t="s">
        <v>908</v>
      </c>
    </row>
    <row r="28" spans="1:16" ht="22.5">
      <c r="A28" s="9">
        <v>26</v>
      </c>
      <c r="B28" s="35" t="s">
        <v>986</v>
      </c>
      <c r="C28" s="35" t="s">
        <v>948</v>
      </c>
      <c r="D28" s="35" t="s">
        <v>987</v>
      </c>
      <c r="E28" s="27" t="s">
        <v>988</v>
      </c>
      <c r="F28" s="36">
        <v>12492</v>
      </c>
      <c r="G28" s="37">
        <v>250000</v>
      </c>
      <c r="H28" s="29">
        <f t="shared" si="0"/>
        <v>112500</v>
      </c>
      <c r="I28" s="38">
        <v>362500</v>
      </c>
      <c r="J28" s="32">
        <v>175</v>
      </c>
      <c r="K28" s="32">
        <v>0</v>
      </c>
      <c r="L28" s="32">
        <v>0</v>
      </c>
      <c r="M28" s="32">
        <v>30</v>
      </c>
      <c r="N28" s="39">
        <v>0.125</v>
      </c>
      <c r="O28" s="18">
        <f t="shared" si="1"/>
        <v>205.125</v>
      </c>
      <c r="P28" s="47" t="s">
        <v>908</v>
      </c>
    </row>
    <row r="29" spans="1:16" ht="33.75">
      <c r="A29" s="9">
        <v>27</v>
      </c>
      <c r="B29" s="26" t="s">
        <v>989</v>
      </c>
      <c r="C29" s="26" t="s">
        <v>990</v>
      </c>
      <c r="D29" s="26" t="s">
        <v>991</v>
      </c>
      <c r="E29" s="27" t="s">
        <v>992</v>
      </c>
      <c r="F29" s="28">
        <v>10732</v>
      </c>
      <c r="G29" s="29">
        <v>1815000</v>
      </c>
      <c r="H29" s="29">
        <f t="shared" si="0"/>
        <v>565200</v>
      </c>
      <c r="I29" s="29">
        <v>2380200</v>
      </c>
      <c r="J29" s="31">
        <v>175</v>
      </c>
      <c r="K29" s="31">
        <v>0</v>
      </c>
      <c r="L29" s="30">
        <v>0</v>
      </c>
      <c r="M29" s="31">
        <v>30</v>
      </c>
      <c r="N29" s="33">
        <v>0.107</v>
      </c>
      <c r="O29" s="18">
        <f t="shared" si="1"/>
        <v>205.107</v>
      </c>
      <c r="P29" s="34" t="s">
        <v>993</v>
      </c>
    </row>
    <row r="30" spans="1:16" ht="33.75">
      <c r="A30" s="9">
        <v>28</v>
      </c>
      <c r="B30" s="20" t="s">
        <v>922</v>
      </c>
      <c r="C30" s="20" t="s">
        <v>910</v>
      </c>
      <c r="D30" s="20" t="s">
        <v>994</v>
      </c>
      <c r="E30" s="21" t="s">
        <v>995</v>
      </c>
      <c r="F30" s="22">
        <v>458959</v>
      </c>
      <c r="G30" s="40">
        <v>500000</v>
      </c>
      <c r="H30" s="14">
        <f t="shared" si="0"/>
        <v>225000</v>
      </c>
      <c r="I30" s="23">
        <v>725000</v>
      </c>
      <c r="J30" s="24">
        <v>100</v>
      </c>
      <c r="K30" s="24">
        <v>0</v>
      </c>
      <c r="L30" s="24">
        <v>20</v>
      </c>
      <c r="M30" s="24">
        <v>80</v>
      </c>
      <c r="N30" s="25">
        <v>4.593</v>
      </c>
      <c r="O30" s="18">
        <f t="shared" si="1"/>
        <v>204.593</v>
      </c>
      <c r="P30" s="19" t="s">
        <v>908</v>
      </c>
    </row>
    <row r="31" spans="1:16" ht="33.75">
      <c r="A31" s="9">
        <v>29</v>
      </c>
      <c r="B31" s="20" t="s">
        <v>922</v>
      </c>
      <c r="C31" s="20" t="s">
        <v>910</v>
      </c>
      <c r="D31" s="20" t="s">
        <v>996</v>
      </c>
      <c r="E31" s="21" t="s">
        <v>997</v>
      </c>
      <c r="F31" s="22">
        <v>458959</v>
      </c>
      <c r="G31" s="40">
        <v>5000000</v>
      </c>
      <c r="H31" s="14">
        <f t="shared" si="0"/>
        <v>1730000</v>
      </c>
      <c r="I31" s="23">
        <v>6730000</v>
      </c>
      <c r="J31" s="24">
        <v>100</v>
      </c>
      <c r="K31" s="24">
        <v>0</v>
      </c>
      <c r="L31" s="24">
        <v>20</v>
      </c>
      <c r="M31" s="24">
        <v>80</v>
      </c>
      <c r="N31" s="25">
        <v>4.592</v>
      </c>
      <c r="O31" s="18">
        <f t="shared" si="1"/>
        <v>204.592</v>
      </c>
      <c r="P31" s="19" t="s">
        <v>908</v>
      </c>
    </row>
    <row r="32" spans="1:16" ht="45">
      <c r="A32" s="9">
        <v>30</v>
      </c>
      <c r="B32" s="20" t="s">
        <v>922</v>
      </c>
      <c r="C32" s="20" t="s">
        <v>910</v>
      </c>
      <c r="D32" s="20" t="s">
        <v>998</v>
      </c>
      <c r="E32" s="21" t="s">
        <v>999</v>
      </c>
      <c r="F32" s="22">
        <v>458959</v>
      </c>
      <c r="G32" s="40">
        <v>1000000</v>
      </c>
      <c r="H32" s="14">
        <f t="shared" si="0"/>
        <v>450000</v>
      </c>
      <c r="I32" s="23">
        <v>1450000</v>
      </c>
      <c r="J32" s="24">
        <v>100</v>
      </c>
      <c r="K32" s="24">
        <v>0</v>
      </c>
      <c r="L32" s="24">
        <v>20</v>
      </c>
      <c r="M32" s="24">
        <v>80</v>
      </c>
      <c r="N32" s="25">
        <v>4.591</v>
      </c>
      <c r="O32" s="18">
        <f t="shared" si="1"/>
        <v>204.591</v>
      </c>
      <c r="P32" s="19" t="s">
        <v>908</v>
      </c>
    </row>
    <row r="33" spans="1:16" ht="90">
      <c r="A33" s="9">
        <v>31</v>
      </c>
      <c r="B33" s="20" t="s">
        <v>922</v>
      </c>
      <c r="C33" s="59" t="s">
        <v>910</v>
      </c>
      <c r="D33" s="20" t="s">
        <v>1000</v>
      </c>
      <c r="E33" s="21" t="s">
        <v>1001</v>
      </c>
      <c r="F33" s="22">
        <v>458959</v>
      </c>
      <c r="G33" s="60">
        <v>4250000</v>
      </c>
      <c r="H33" s="61">
        <f t="shared" si="0"/>
        <v>1490000</v>
      </c>
      <c r="I33" s="62">
        <v>5740000</v>
      </c>
      <c r="J33" s="63">
        <v>100</v>
      </c>
      <c r="K33" s="63">
        <v>0</v>
      </c>
      <c r="L33" s="63">
        <v>20</v>
      </c>
      <c r="M33" s="63">
        <v>80</v>
      </c>
      <c r="N33" s="64">
        <v>4.59</v>
      </c>
      <c r="O33" s="46">
        <f t="shared" si="1"/>
        <v>204.59</v>
      </c>
      <c r="P33" s="19" t="s">
        <v>908</v>
      </c>
    </row>
    <row r="34" spans="1:16" ht="12.75">
      <c r="A34" s="9">
        <v>32</v>
      </c>
      <c r="B34" s="10" t="s">
        <v>904</v>
      </c>
      <c r="C34" s="10" t="s">
        <v>905</v>
      </c>
      <c r="D34" s="10" t="s">
        <v>1002</v>
      </c>
      <c r="E34" s="11" t="s">
        <v>1003</v>
      </c>
      <c r="F34" s="12">
        <v>273000</v>
      </c>
      <c r="G34" s="13">
        <v>10000000</v>
      </c>
      <c r="H34" s="14">
        <f t="shared" si="0"/>
        <v>3330000</v>
      </c>
      <c r="I34" s="13">
        <v>13330000</v>
      </c>
      <c r="J34" s="15">
        <v>100</v>
      </c>
      <c r="K34" s="15">
        <v>0</v>
      </c>
      <c r="L34" s="16">
        <v>20</v>
      </c>
      <c r="M34" s="15">
        <v>80</v>
      </c>
      <c r="N34" s="17">
        <v>2.732</v>
      </c>
      <c r="O34" s="18">
        <f t="shared" si="1"/>
        <v>202.732</v>
      </c>
      <c r="P34" s="19" t="s">
        <v>908</v>
      </c>
    </row>
    <row r="35" spans="1:16" ht="22.5">
      <c r="A35" s="9">
        <v>33</v>
      </c>
      <c r="B35" s="10" t="s">
        <v>904</v>
      </c>
      <c r="C35" s="10" t="s">
        <v>905</v>
      </c>
      <c r="D35" s="10" t="s">
        <v>1004</v>
      </c>
      <c r="E35" s="11" t="s">
        <v>1005</v>
      </c>
      <c r="F35" s="12">
        <v>273000</v>
      </c>
      <c r="G35" s="13">
        <v>3000000</v>
      </c>
      <c r="H35" s="14">
        <f t="shared" si="0"/>
        <v>1090000</v>
      </c>
      <c r="I35" s="13">
        <v>4090000</v>
      </c>
      <c r="J35" s="15">
        <v>100</v>
      </c>
      <c r="K35" s="15">
        <v>0</v>
      </c>
      <c r="L35" s="16">
        <v>20</v>
      </c>
      <c r="M35" s="15">
        <v>80</v>
      </c>
      <c r="N35" s="17">
        <v>2.731</v>
      </c>
      <c r="O35" s="18">
        <f t="shared" si="1"/>
        <v>202.731</v>
      </c>
      <c r="P35" s="19" t="s">
        <v>908</v>
      </c>
    </row>
    <row r="36" spans="1:16" ht="33.75">
      <c r="A36" s="9">
        <v>34</v>
      </c>
      <c r="B36" s="10" t="s">
        <v>977</v>
      </c>
      <c r="C36" s="10" t="s">
        <v>948</v>
      </c>
      <c r="D36" s="10" t="s">
        <v>1006</v>
      </c>
      <c r="E36" s="11" t="s">
        <v>1007</v>
      </c>
      <c r="F36" s="66">
        <v>50000</v>
      </c>
      <c r="G36" s="14">
        <v>797151</v>
      </c>
      <c r="H36" s="14">
        <f t="shared" si="0"/>
        <v>306888</v>
      </c>
      <c r="I36" s="14">
        <v>1104039</v>
      </c>
      <c r="J36" s="15">
        <v>100</v>
      </c>
      <c r="K36" s="15">
        <v>0</v>
      </c>
      <c r="L36" s="16">
        <v>20</v>
      </c>
      <c r="M36" s="15">
        <v>80</v>
      </c>
      <c r="N36" s="17">
        <v>0.502</v>
      </c>
      <c r="O36" s="18">
        <f t="shared" si="1"/>
        <v>200.502</v>
      </c>
      <c r="P36" s="19" t="s">
        <v>917</v>
      </c>
    </row>
    <row r="37" spans="1:16" ht="56.25">
      <c r="A37" s="9">
        <v>35</v>
      </c>
      <c r="B37" s="10" t="s">
        <v>977</v>
      </c>
      <c r="C37" s="10" t="s">
        <v>948</v>
      </c>
      <c r="D37" s="10" t="s">
        <v>1008</v>
      </c>
      <c r="E37" s="11" t="s">
        <v>1009</v>
      </c>
      <c r="F37" s="66">
        <v>50000</v>
      </c>
      <c r="G37" s="14">
        <v>245277</v>
      </c>
      <c r="H37" s="14">
        <f t="shared" si="0"/>
        <v>94427</v>
      </c>
      <c r="I37" s="14">
        <v>339704</v>
      </c>
      <c r="J37" s="15">
        <v>100</v>
      </c>
      <c r="K37" s="15">
        <v>0</v>
      </c>
      <c r="L37" s="16">
        <v>20</v>
      </c>
      <c r="M37" s="15">
        <v>80</v>
      </c>
      <c r="N37" s="17">
        <v>0.501</v>
      </c>
      <c r="O37" s="18">
        <f t="shared" si="1"/>
        <v>200.501</v>
      </c>
      <c r="P37" s="19" t="s">
        <v>908</v>
      </c>
    </row>
    <row r="38" spans="1:16" ht="67.5">
      <c r="A38" s="9">
        <v>36</v>
      </c>
      <c r="B38" s="10" t="s">
        <v>977</v>
      </c>
      <c r="C38" s="10" t="s">
        <v>948</v>
      </c>
      <c r="D38" s="10" t="s">
        <v>1010</v>
      </c>
      <c r="E38" s="11" t="s">
        <v>1011</v>
      </c>
      <c r="F38" s="66">
        <v>50000</v>
      </c>
      <c r="G38" s="14">
        <v>919790</v>
      </c>
      <c r="H38" s="14">
        <f t="shared" si="0"/>
        <v>354102</v>
      </c>
      <c r="I38" s="14">
        <v>1273892</v>
      </c>
      <c r="J38" s="15">
        <v>100</v>
      </c>
      <c r="K38" s="15">
        <v>0</v>
      </c>
      <c r="L38" s="16">
        <v>20</v>
      </c>
      <c r="M38" s="15">
        <v>80</v>
      </c>
      <c r="N38" s="17">
        <v>0.5</v>
      </c>
      <c r="O38" s="18">
        <f t="shared" si="1"/>
        <v>200.5</v>
      </c>
      <c r="P38" s="19" t="s">
        <v>908</v>
      </c>
    </row>
    <row r="39" spans="1:16" ht="22.5">
      <c r="A39" s="9">
        <v>37</v>
      </c>
      <c r="B39" s="26" t="s">
        <v>913</v>
      </c>
      <c r="C39" s="26" t="s">
        <v>914</v>
      </c>
      <c r="D39" s="26" t="s">
        <v>1012</v>
      </c>
      <c r="E39" s="27" t="s">
        <v>1013</v>
      </c>
      <c r="F39" s="28">
        <v>22770</v>
      </c>
      <c r="G39" s="29">
        <v>2038500</v>
      </c>
      <c r="H39" s="29">
        <f t="shared" si="0"/>
        <v>612700</v>
      </c>
      <c r="I39" s="29">
        <v>2651200</v>
      </c>
      <c r="J39" s="31">
        <v>50</v>
      </c>
      <c r="K39" s="31">
        <v>50</v>
      </c>
      <c r="L39" s="32">
        <v>15</v>
      </c>
      <c r="M39" s="31">
        <v>80</v>
      </c>
      <c r="N39" s="33">
        <v>0.228</v>
      </c>
      <c r="O39" s="18">
        <f t="shared" si="1"/>
        <v>195.228</v>
      </c>
      <c r="P39" s="34" t="s">
        <v>993</v>
      </c>
    </row>
    <row r="40" spans="1:16" ht="45">
      <c r="A40" s="9">
        <v>38</v>
      </c>
      <c r="B40" s="35" t="s">
        <v>1014</v>
      </c>
      <c r="C40" s="35" t="s">
        <v>1015</v>
      </c>
      <c r="D40" s="35" t="s">
        <v>1016</v>
      </c>
      <c r="E40" s="27" t="s">
        <v>1017</v>
      </c>
      <c r="F40" s="36">
        <v>5857</v>
      </c>
      <c r="G40" s="37">
        <v>12000000</v>
      </c>
      <c r="H40" s="29">
        <f t="shared" si="0"/>
        <v>2474000</v>
      </c>
      <c r="I40" s="37">
        <v>14474000</v>
      </c>
      <c r="J40" s="32">
        <v>100</v>
      </c>
      <c r="K40" s="32">
        <v>0</v>
      </c>
      <c r="L40" s="32">
        <v>15</v>
      </c>
      <c r="M40" s="32">
        <v>80</v>
      </c>
      <c r="N40" s="39">
        <v>0.058</v>
      </c>
      <c r="O40" s="18">
        <f t="shared" si="1"/>
        <v>195.058</v>
      </c>
      <c r="P40" s="34" t="s">
        <v>917</v>
      </c>
    </row>
    <row r="41" spans="1:16" ht="12.75">
      <c r="A41" s="9">
        <v>39</v>
      </c>
      <c r="B41" s="26" t="s">
        <v>1018</v>
      </c>
      <c r="C41" s="50" t="s">
        <v>972</v>
      </c>
      <c r="D41" s="49" t="s">
        <v>1019</v>
      </c>
      <c r="E41" s="51" t="s">
        <v>1020</v>
      </c>
      <c r="F41" s="52">
        <v>4700</v>
      </c>
      <c r="G41" s="53">
        <v>9825000</v>
      </c>
      <c r="H41" s="29">
        <f t="shared" si="0"/>
        <v>3175000</v>
      </c>
      <c r="I41" s="53">
        <v>13000000</v>
      </c>
      <c r="J41" s="54">
        <v>100</v>
      </c>
      <c r="K41" s="54">
        <v>0</v>
      </c>
      <c r="L41" s="55">
        <v>15</v>
      </c>
      <c r="M41" s="54">
        <v>80</v>
      </c>
      <c r="N41" s="54">
        <v>0.047</v>
      </c>
      <c r="O41" s="18">
        <f t="shared" si="1"/>
        <v>195.047</v>
      </c>
      <c r="P41" s="34" t="s">
        <v>993</v>
      </c>
    </row>
    <row r="42" spans="1:16" ht="33.75">
      <c r="A42" s="9">
        <v>40</v>
      </c>
      <c r="B42" s="26" t="s">
        <v>1021</v>
      </c>
      <c r="C42" s="26" t="s">
        <v>990</v>
      </c>
      <c r="D42" s="26" t="s">
        <v>1022</v>
      </c>
      <c r="E42" s="27" t="s">
        <v>1023</v>
      </c>
      <c r="F42" s="28">
        <v>10200</v>
      </c>
      <c r="G42" s="29">
        <v>2510000</v>
      </c>
      <c r="H42" s="29">
        <f t="shared" si="0"/>
        <v>650000</v>
      </c>
      <c r="I42" s="29">
        <v>3160000</v>
      </c>
      <c r="J42" s="31">
        <v>100</v>
      </c>
      <c r="K42" s="31">
        <v>50</v>
      </c>
      <c r="L42" s="32">
        <v>15</v>
      </c>
      <c r="M42" s="31">
        <v>15</v>
      </c>
      <c r="N42" s="33">
        <v>0.102</v>
      </c>
      <c r="O42" s="18">
        <f t="shared" si="1"/>
        <v>180.102</v>
      </c>
      <c r="P42" s="34" t="s">
        <v>993</v>
      </c>
    </row>
    <row r="43" spans="1:16" ht="22.5">
      <c r="A43" s="9">
        <v>41</v>
      </c>
      <c r="B43" s="20" t="s">
        <v>922</v>
      </c>
      <c r="C43" s="20" t="s">
        <v>910</v>
      </c>
      <c r="D43" s="20" t="s">
        <v>1024</v>
      </c>
      <c r="E43" s="21" t="s">
        <v>1025</v>
      </c>
      <c r="F43" s="22">
        <v>458959</v>
      </c>
      <c r="G43" s="40">
        <v>5600000</v>
      </c>
      <c r="H43" s="14">
        <f t="shared" si="0"/>
        <v>1922000</v>
      </c>
      <c r="I43" s="23">
        <v>7522000</v>
      </c>
      <c r="J43" s="24">
        <v>75</v>
      </c>
      <c r="K43" s="24">
        <v>0</v>
      </c>
      <c r="L43" s="24">
        <v>20</v>
      </c>
      <c r="M43" s="24">
        <v>80</v>
      </c>
      <c r="N43" s="25">
        <v>4.591</v>
      </c>
      <c r="O43" s="18">
        <f t="shared" si="1"/>
        <v>179.591</v>
      </c>
      <c r="P43" s="19" t="s">
        <v>908</v>
      </c>
    </row>
    <row r="44" spans="1:16" ht="33.75">
      <c r="A44" s="9">
        <v>42</v>
      </c>
      <c r="B44" s="20" t="s">
        <v>922</v>
      </c>
      <c r="C44" s="20" t="s">
        <v>910</v>
      </c>
      <c r="D44" s="20" t="s">
        <v>1026</v>
      </c>
      <c r="E44" s="21" t="s">
        <v>1027</v>
      </c>
      <c r="F44" s="22">
        <v>458959</v>
      </c>
      <c r="G44" s="40">
        <v>15000000</v>
      </c>
      <c r="H44" s="14">
        <f t="shared" si="0"/>
        <v>4630000</v>
      </c>
      <c r="I44" s="23">
        <v>19630000</v>
      </c>
      <c r="J44" s="24">
        <v>75</v>
      </c>
      <c r="K44" s="24">
        <v>0</v>
      </c>
      <c r="L44" s="24">
        <v>20</v>
      </c>
      <c r="M44" s="24">
        <v>80</v>
      </c>
      <c r="N44" s="25">
        <v>4.59</v>
      </c>
      <c r="O44" s="18">
        <f t="shared" si="1"/>
        <v>179.59</v>
      </c>
      <c r="P44" s="19" t="s">
        <v>908</v>
      </c>
    </row>
    <row r="45" spans="1:16" ht="33.75">
      <c r="A45" s="9">
        <v>43</v>
      </c>
      <c r="B45" s="67" t="s">
        <v>904</v>
      </c>
      <c r="C45" s="10" t="s">
        <v>905</v>
      </c>
      <c r="D45" s="10" t="s">
        <v>1028</v>
      </c>
      <c r="E45" s="11" t="s">
        <v>1029</v>
      </c>
      <c r="F45" s="12">
        <v>273000</v>
      </c>
      <c r="G45" s="13">
        <v>24800000</v>
      </c>
      <c r="H45" s="14">
        <f t="shared" si="0"/>
        <v>7178000</v>
      </c>
      <c r="I45" s="13">
        <v>31978000</v>
      </c>
      <c r="J45" s="15">
        <v>75</v>
      </c>
      <c r="K45" s="15">
        <v>0</v>
      </c>
      <c r="L45" s="16">
        <v>20</v>
      </c>
      <c r="M45" s="15">
        <v>80</v>
      </c>
      <c r="N45" s="17">
        <v>2.734</v>
      </c>
      <c r="O45" s="18">
        <f t="shared" si="1"/>
        <v>177.734</v>
      </c>
      <c r="P45" s="19" t="s">
        <v>908</v>
      </c>
    </row>
    <row r="46" spans="1:16" ht="12.75">
      <c r="A46" s="9">
        <v>44</v>
      </c>
      <c r="B46" s="10" t="s">
        <v>904</v>
      </c>
      <c r="C46" s="10" t="s">
        <v>905</v>
      </c>
      <c r="D46" s="10" t="s">
        <v>1030</v>
      </c>
      <c r="E46" s="11" t="s">
        <v>1031</v>
      </c>
      <c r="F46" s="12">
        <v>273000</v>
      </c>
      <c r="G46" s="13">
        <v>30000000</v>
      </c>
      <c r="H46" s="14">
        <f t="shared" si="0"/>
        <v>8530000</v>
      </c>
      <c r="I46" s="13">
        <v>38530000</v>
      </c>
      <c r="J46" s="15">
        <v>75</v>
      </c>
      <c r="K46" s="15">
        <v>0</v>
      </c>
      <c r="L46" s="16">
        <v>20</v>
      </c>
      <c r="M46" s="15">
        <v>80</v>
      </c>
      <c r="N46" s="17">
        <v>2.733</v>
      </c>
      <c r="O46" s="18">
        <f t="shared" si="1"/>
        <v>177.733</v>
      </c>
      <c r="P46" s="19" t="s">
        <v>908</v>
      </c>
    </row>
    <row r="47" spans="1:16" ht="22.5">
      <c r="A47" s="9">
        <v>45</v>
      </c>
      <c r="B47" s="10" t="s">
        <v>904</v>
      </c>
      <c r="C47" s="10" t="s">
        <v>905</v>
      </c>
      <c r="D47" s="10" t="s">
        <v>1032</v>
      </c>
      <c r="E47" s="11" t="s">
        <v>1033</v>
      </c>
      <c r="F47" s="12">
        <v>273000</v>
      </c>
      <c r="G47" s="13">
        <v>8500000</v>
      </c>
      <c r="H47" s="14">
        <f t="shared" si="0"/>
        <v>2850000</v>
      </c>
      <c r="I47" s="13">
        <v>11350000</v>
      </c>
      <c r="J47" s="15">
        <v>75</v>
      </c>
      <c r="K47" s="15">
        <v>0</v>
      </c>
      <c r="L47" s="16">
        <v>20</v>
      </c>
      <c r="M47" s="15">
        <v>80</v>
      </c>
      <c r="N47" s="17">
        <v>2.732</v>
      </c>
      <c r="O47" s="18">
        <f t="shared" si="1"/>
        <v>177.732</v>
      </c>
      <c r="P47" s="19" t="s">
        <v>917</v>
      </c>
    </row>
    <row r="48" spans="1:16" ht="22.5">
      <c r="A48" s="9">
        <v>46</v>
      </c>
      <c r="B48" s="10" t="s">
        <v>904</v>
      </c>
      <c r="C48" s="10" t="s">
        <v>905</v>
      </c>
      <c r="D48" s="10" t="s">
        <v>1034</v>
      </c>
      <c r="E48" s="11" t="s">
        <v>1035</v>
      </c>
      <c r="F48" s="12">
        <v>273000</v>
      </c>
      <c r="G48" s="13">
        <v>3000000</v>
      </c>
      <c r="H48" s="14">
        <f t="shared" si="0"/>
        <v>1090000</v>
      </c>
      <c r="I48" s="13">
        <v>4090000</v>
      </c>
      <c r="J48" s="15">
        <v>75</v>
      </c>
      <c r="K48" s="15">
        <v>0</v>
      </c>
      <c r="L48" s="16">
        <v>20</v>
      </c>
      <c r="M48" s="15">
        <v>80</v>
      </c>
      <c r="N48" s="17">
        <v>2.731</v>
      </c>
      <c r="O48" s="18">
        <f t="shared" si="1"/>
        <v>177.731</v>
      </c>
      <c r="P48" s="19" t="s">
        <v>908</v>
      </c>
    </row>
    <row r="49" spans="1:16" ht="22.5">
      <c r="A49" s="9">
        <v>47</v>
      </c>
      <c r="B49" s="10" t="s">
        <v>904</v>
      </c>
      <c r="C49" s="10" t="s">
        <v>905</v>
      </c>
      <c r="D49" s="10" t="s">
        <v>1036</v>
      </c>
      <c r="E49" s="11" t="s">
        <v>1037</v>
      </c>
      <c r="F49" s="12">
        <v>273000</v>
      </c>
      <c r="G49" s="13">
        <v>5440000</v>
      </c>
      <c r="H49" s="14">
        <f t="shared" si="0"/>
        <v>1870800</v>
      </c>
      <c r="I49" s="13">
        <v>7310800</v>
      </c>
      <c r="J49" s="15">
        <v>75</v>
      </c>
      <c r="K49" s="15">
        <v>0</v>
      </c>
      <c r="L49" s="16">
        <v>20</v>
      </c>
      <c r="M49" s="15">
        <v>80</v>
      </c>
      <c r="N49" s="17">
        <v>2.73</v>
      </c>
      <c r="O49" s="18">
        <f t="shared" si="1"/>
        <v>177.73</v>
      </c>
      <c r="P49" s="34" t="s">
        <v>993</v>
      </c>
    </row>
    <row r="50" spans="1:16" ht="45">
      <c r="A50" s="9">
        <v>48</v>
      </c>
      <c r="B50" s="10" t="s">
        <v>977</v>
      </c>
      <c r="C50" s="10" t="s">
        <v>948</v>
      </c>
      <c r="D50" s="10" t="s">
        <v>1038</v>
      </c>
      <c r="E50" s="11" t="s">
        <v>1039</v>
      </c>
      <c r="F50" s="66">
        <v>50000</v>
      </c>
      <c r="G50" s="14">
        <v>567000</v>
      </c>
      <c r="H50" s="14">
        <f t="shared" si="0"/>
        <v>255150</v>
      </c>
      <c r="I50" s="14">
        <v>822150</v>
      </c>
      <c r="J50" s="15">
        <v>75</v>
      </c>
      <c r="K50" s="15">
        <v>0</v>
      </c>
      <c r="L50" s="16">
        <v>20</v>
      </c>
      <c r="M50" s="15">
        <v>80</v>
      </c>
      <c r="N50" s="17">
        <v>0.503</v>
      </c>
      <c r="O50" s="18">
        <f t="shared" si="1"/>
        <v>175.503</v>
      </c>
      <c r="P50" s="19" t="s">
        <v>908</v>
      </c>
    </row>
    <row r="51" spans="1:16" ht="45">
      <c r="A51" s="9">
        <v>49</v>
      </c>
      <c r="B51" s="10" t="s">
        <v>977</v>
      </c>
      <c r="C51" s="10" t="s">
        <v>948</v>
      </c>
      <c r="D51" s="10" t="s">
        <v>1040</v>
      </c>
      <c r="E51" s="11" t="s">
        <v>1041</v>
      </c>
      <c r="F51" s="66">
        <v>50000</v>
      </c>
      <c r="G51" s="14">
        <v>7971514</v>
      </c>
      <c r="H51" s="14">
        <f t="shared" si="0"/>
        <v>3068877</v>
      </c>
      <c r="I51" s="14">
        <v>11040391</v>
      </c>
      <c r="J51" s="15">
        <v>75</v>
      </c>
      <c r="K51" s="15">
        <v>0</v>
      </c>
      <c r="L51" s="16">
        <v>20</v>
      </c>
      <c r="M51" s="15">
        <v>80</v>
      </c>
      <c r="N51" s="17">
        <v>0.502</v>
      </c>
      <c r="O51" s="18">
        <f t="shared" si="1"/>
        <v>175.502</v>
      </c>
      <c r="P51" s="19" t="s">
        <v>908</v>
      </c>
    </row>
    <row r="52" spans="1:16" ht="45">
      <c r="A52" s="9">
        <v>50</v>
      </c>
      <c r="B52" s="10" t="s">
        <v>977</v>
      </c>
      <c r="C52" s="10" t="s">
        <v>948</v>
      </c>
      <c r="D52" s="10" t="s">
        <v>1042</v>
      </c>
      <c r="E52" s="11" t="s">
        <v>1043</v>
      </c>
      <c r="F52" s="66">
        <v>50000</v>
      </c>
      <c r="G52" s="14">
        <v>7358322</v>
      </c>
      <c r="H52" s="14">
        <f t="shared" si="0"/>
        <v>2832808</v>
      </c>
      <c r="I52" s="14">
        <v>10191130</v>
      </c>
      <c r="J52" s="15">
        <v>75</v>
      </c>
      <c r="K52" s="15">
        <v>0</v>
      </c>
      <c r="L52" s="16">
        <v>20</v>
      </c>
      <c r="M52" s="15">
        <v>80</v>
      </c>
      <c r="N52" s="17">
        <v>0.501</v>
      </c>
      <c r="O52" s="18">
        <f t="shared" si="1"/>
        <v>175.501</v>
      </c>
      <c r="P52" s="19" t="s">
        <v>908</v>
      </c>
    </row>
    <row r="53" spans="1:16" ht="78.75">
      <c r="A53" s="9">
        <v>51</v>
      </c>
      <c r="B53" s="10" t="s">
        <v>977</v>
      </c>
      <c r="C53" s="10" t="s">
        <v>948</v>
      </c>
      <c r="D53" s="10" t="s">
        <v>1044</v>
      </c>
      <c r="E53" s="11" t="s">
        <v>1045</v>
      </c>
      <c r="F53" s="66">
        <v>50000</v>
      </c>
      <c r="G53" s="14">
        <v>2238156</v>
      </c>
      <c r="H53" s="14">
        <f t="shared" si="0"/>
        <v>861646</v>
      </c>
      <c r="I53" s="14">
        <v>3099802</v>
      </c>
      <c r="J53" s="15">
        <v>75</v>
      </c>
      <c r="K53" s="15">
        <v>0</v>
      </c>
      <c r="L53" s="16">
        <v>20</v>
      </c>
      <c r="M53" s="15">
        <v>80</v>
      </c>
      <c r="N53" s="17">
        <v>0.5</v>
      </c>
      <c r="O53" s="18">
        <f t="shared" si="1"/>
        <v>175.5</v>
      </c>
      <c r="P53" s="19" t="s">
        <v>993</v>
      </c>
    </row>
    <row r="54" spans="1:16" ht="22.5">
      <c r="A54" s="9">
        <v>52</v>
      </c>
      <c r="B54" s="26" t="s">
        <v>913</v>
      </c>
      <c r="C54" s="26" t="s">
        <v>914</v>
      </c>
      <c r="D54" s="26" t="s">
        <v>1046</v>
      </c>
      <c r="E54" s="27" t="s">
        <v>1047</v>
      </c>
      <c r="F54" s="28">
        <v>22770</v>
      </c>
      <c r="G54" s="29">
        <v>1723000</v>
      </c>
      <c r="H54" s="29">
        <f t="shared" si="0"/>
        <v>534600</v>
      </c>
      <c r="I54" s="29">
        <v>2257600</v>
      </c>
      <c r="J54" s="30">
        <v>75</v>
      </c>
      <c r="K54" s="31">
        <v>0</v>
      </c>
      <c r="L54" s="32">
        <v>15</v>
      </c>
      <c r="M54" s="31">
        <v>80</v>
      </c>
      <c r="N54" s="33">
        <v>0.228</v>
      </c>
      <c r="O54" s="18">
        <f t="shared" si="1"/>
        <v>170.228</v>
      </c>
      <c r="P54" s="34" t="s">
        <v>908</v>
      </c>
    </row>
    <row r="55" spans="1:16" ht="12.75">
      <c r="A55" s="9">
        <v>53</v>
      </c>
      <c r="B55" s="20" t="s">
        <v>971</v>
      </c>
      <c r="C55" s="59" t="s">
        <v>972</v>
      </c>
      <c r="D55" s="20" t="s">
        <v>1048</v>
      </c>
      <c r="E55" s="21" t="s">
        <v>1049</v>
      </c>
      <c r="F55" s="22">
        <v>60345</v>
      </c>
      <c r="G55" s="60">
        <v>1550000</v>
      </c>
      <c r="H55" s="61">
        <f t="shared" si="0"/>
        <v>250000</v>
      </c>
      <c r="I55" s="62">
        <v>1800000</v>
      </c>
      <c r="J55" s="63">
        <v>15</v>
      </c>
      <c r="K55" s="63">
        <v>50</v>
      </c>
      <c r="L55" s="63">
        <v>20</v>
      </c>
      <c r="M55" s="63">
        <v>80</v>
      </c>
      <c r="N55" s="64">
        <v>0.603</v>
      </c>
      <c r="O55" s="46">
        <f t="shared" si="1"/>
        <v>165.603</v>
      </c>
      <c r="P55" s="65" t="s">
        <v>917</v>
      </c>
    </row>
    <row r="56" spans="1:16" ht="33.75">
      <c r="A56" s="9">
        <v>54</v>
      </c>
      <c r="B56" s="10" t="s">
        <v>1050</v>
      </c>
      <c r="C56" s="10" t="s">
        <v>1051</v>
      </c>
      <c r="D56" s="10" t="s">
        <v>1052</v>
      </c>
      <c r="E56" s="21" t="s">
        <v>1053</v>
      </c>
      <c r="F56" s="66">
        <v>50000</v>
      </c>
      <c r="G56" s="14">
        <v>2960000</v>
      </c>
      <c r="H56" s="14">
        <f t="shared" si="0"/>
        <v>1077200</v>
      </c>
      <c r="I56" s="14">
        <v>4037200</v>
      </c>
      <c r="J56" s="15">
        <v>60</v>
      </c>
      <c r="K56" s="15">
        <v>0</v>
      </c>
      <c r="L56" s="24">
        <v>25</v>
      </c>
      <c r="M56" s="15">
        <v>80</v>
      </c>
      <c r="N56" s="17">
        <v>0.5</v>
      </c>
      <c r="O56" s="18">
        <f t="shared" si="1"/>
        <v>165.5</v>
      </c>
      <c r="P56" s="19" t="s">
        <v>908</v>
      </c>
    </row>
    <row r="57" spans="1:16" ht="67.5">
      <c r="A57" s="9">
        <v>55</v>
      </c>
      <c r="B57" s="20" t="s">
        <v>922</v>
      </c>
      <c r="C57" s="59" t="s">
        <v>910</v>
      </c>
      <c r="D57" s="20" t="s">
        <v>1054</v>
      </c>
      <c r="E57" s="21" t="s">
        <v>1055</v>
      </c>
      <c r="F57" s="22">
        <v>458959</v>
      </c>
      <c r="G57" s="60">
        <v>12000000</v>
      </c>
      <c r="H57" s="61">
        <f t="shared" si="0"/>
        <v>3850000</v>
      </c>
      <c r="I57" s="62">
        <v>15850000</v>
      </c>
      <c r="J57" s="63">
        <v>60</v>
      </c>
      <c r="K57" s="63">
        <v>0</v>
      </c>
      <c r="L57" s="63">
        <v>20</v>
      </c>
      <c r="M57" s="63">
        <v>80</v>
      </c>
      <c r="N57" s="64">
        <v>4.59</v>
      </c>
      <c r="O57" s="46">
        <f t="shared" si="1"/>
        <v>164.59</v>
      </c>
      <c r="P57" s="19" t="s">
        <v>908</v>
      </c>
    </row>
    <row r="58" spans="1:16" ht="56.25">
      <c r="A58" s="9">
        <v>56</v>
      </c>
      <c r="B58" s="10" t="s">
        <v>977</v>
      </c>
      <c r="C58" s="10" t="s">
        <v>948</v>
      </c>
      <c r="D58" s="10" t="s">
        <v>1056</v>
      </c>
      <c r="E58" s="11" t="s">
        <v>1057</v>
      </c>
      <c r="F58" s="66">
        <v>50000</v>
      </c>
      <c r="G58" s="14">
        <v>919790</v>
      </c>
      <c r="H58" s="14">
        <f t="shared" si="0"/>
        <v>354102</v>
      </c>
      <c r="I58" s="14">
        <v>1273892</v>
      </c>
      <c r="J58" s="15">
        <v>60</v>
      </c>
      <c r="K58" s="15">
        <v>0</v>
      </c>
      <c r="L58" s="16">
        <v>20</v>
      </c>
      <c r="M58" s="15">
        <v>80</v>
      </c>
      <c r="N58" s="17">
        <v>0.5</v>
      </c>
      <c r="O58" s="18">
        <f t="shared" si="1"/>
        <v>160.5</v>
      </c>
      <c r="P58" s="19" t="s">
        <v>917</v>
      </c>
    </row>
    <row r="59" spans="1:16" ht="56.25">
      <c r="A59" s="9">
        <v>57</v>
      </c>
      <c r="B59" s="26" t="s">
        <v>1058</v>
      </c>
      <c r="C59" s="26" t="s">
        <v>939</v>
      </c>
      <c r="D59" s="26" t="s">
        <v>1059</v>
      </c>
      <c r="E59" s="27" t="s">
        <v>1060</v>
      </c>
      <c r="F59" s="28">
        <v>26877</v>
      </c>
      <c r="G59" s="29">
        <v>243890</v>
      </c>
      <c r="H59" s="29">
        <f t="shared" si="0"/>
        <v>52682</v>
      </c>
      <c r="I59" s="29">
        <v>296572</v>
      </c>
      <c r="J59" s="31">
        <v>75</v>
      </c>
      <c r="K59" s="31">
        <v>0</v>
      </c>
      <c r="L59" s="32">
        <v>0</v>
      </c>
      <c r="M59" s="31">
        <v>80</v>
      </c>
      <c r="N59" s="33">
        <v>0.2687</v>
      </c>
      <c r="O59" s="18">
        <f t="shared" si="1"/>
        <v>155.2687</v>
      </c>
      <c r="P59" s="34" t="s">
        <v>908</v>
      </c>
    </row>
    <row r="60" spans="1:16" ht="33.75">
      <c r="A60" s="9">
        <v>58</v>
      </c>
      <c r="B60" s="35" t="s">
        <v>1061</v>
      </c>
      <c r="C60" s="50" t="s">
        <v>1015</v>
      </c>
      <c r="D60" s="49" t="s">
        <v>1062</v>
      </c>
      <c r="E60" s="51" t="s">
        <v>1063</v>
      </c>
      <c r="F60" s="52">
        <v>14406</v>
      </c>
      <c r="G60" s="53">
        <v>395258</v>
      </c>
      <c r="H60" s="48">
        <f t="shared" si="0"/>
        <v>151010</v>
      </c>
      <c r="I60" s="53">
        <v>546268</v>
      </c>
      <c r="J60" s="54">
        <v>75</v>
      </c>
      <c r="K60" s="54">
        <v>0</v>
      </c>
      <c r="L60" s="55">
        <v>0</v>
      </c>
      <c r="M60" s="54">
        <v>80</v>
      </c>
      <c r="N60" s="54">
        <v>0.144</v>
      </c>
      <c r="O60" s="46">
        <f t="shared" si="1"/>
        <v>155.144</v>
      </c>
      <c r="P60" s="34" t="s">
        <v>993</v>
      </c>
    </row>
    <row r="61" spans="1:16" ht="22.5">
      <c r="A61" s="9">
        <v>59</v>
      </c>
      <c r="B61" s="26" t="s">
        <v>1064</v>
      </c>
      <c r="C61" s="26" t="s">
        <v>910</v>
      </c>
      <c r="D61" s="26" t="s">
        <v>460</v>
      </c>
      <c r="E61" s="51" t="s">
        <v>1065</v>
      </c>
      <c r="F61" s="52">
        <v>12575</v>
      </c>
      <c r="G61" s="68">
        <v>966152</v>
      </c>
      <c r="H61" s="29">
        <f t="shared" si="0"/>
        <v>332005</v>
      </c>
      <c r="I61" s="68">
        <v>1298157</v>
      </c>
      <c r="J61" s="31">
        <v>75</v>
      </c>
      <c r="K61" s="30">
        <v>50</v>
      </c>
      <c r="L61" s="30">
        <v>15</v>
      </c>
      <c r="M61" s="31">
        <v>15</v>
      </c>
      <c r="N61" s="33">
        <v>0.127</v>
      </c>
      <c r="O61" s="18">
        <f t="shared" si="1"/>
        <v>155.127</v>
      </c>
      <c r="P61" s="34" t="s">
        <v>917</v>
      </c>
    </row>
    <row r="62" spans="1:16" ht="22.5">
      <c r="A62" s="9">
        <v>60</v>
      </c>
      <c r="B62" s="26" t="s">
        <v>1064</v>
      </c>
      <c r="C62" s="26" t="s">
        <v>910</v>
      </c>
      <c r="D62" s="26" t="s">
        <v>461</v>
      </c>
      <c r="E62" s="51" t="s">
        <v>1066</v>
      </c>
      <c r="F62" s="52">
        <v>12575</v>
      </c>
      <c r="G62" s="69">
        <v>4405157</v>
      </c>
      <c r="H62" s="29">
        <f t="shared" si="0"/>
        <v>1513772</v>
      </c>
      <c r="I62" s="69">
        <v>5918929</v>
      </c>
      <c r="J62" s="31">
        <v>75</v>
      </c>
      <c r="K62" s="30">
        <v>50</v>
      </c>
      <c r="L62" s="30">
        <v>15</v>
      </c>
      <c r="M62" s="31">
        <v>15</v>
      </c>
      <c r="N62" s="33">
        <v>0.126</v>
      </c>
      <c r="O62" s="18">
        <f t="shared" si="1"/>
        <v>155.126</v>
      </c>
      <c r="P62" s="34" t="s">
        <v>993</v>
      </c>
    </row>
    <row r="63" spans="1:16" ht="22.5">
      <c r="A63" s="9">
        <v>61</v>
      </c>
      <c r="B63" s="20" t="s">
        <v>922</v>
      </c>
      <c r="C63" s="20" t="s">
        <v>910</v>
      </c>
      <c r="D63" s="20" t="s">
        <v>1067</v>
      </c>
      <c r="E63" s="21" t="s">
        <v>1068</v>
      </c>
      <c r="F63" s="22">
        <v>458959</v>
      </c>
      <c r="G63" s="70">
        <v>5000000</v>
      </c>
      <c r="H63" s="70">
        <f t="shared" si="0"/>
        <v>1730000</v>
      </c>
      <c r="I63" s="23">
        <v>6730000</v>
      </c>
      <c r="J63" s="24">
        <v>100</v>
      </c>
      <c r="K63" s="24">
        <v>0</v>
      </c>
      <c r="L63" s="24">
        <v>20</v>
      </c>
      <c r="M63" s="24">
        <v>30</v>
      </c>
      <c r="N63" s="25">
        <v>4.59</v>
      </c>
      <c r="O63" s="71">
        <f t="shared" si="1"/>
        <v>154.59</v>
      </c>
      <c r="P63" s="19" t="s">
        <v>908</v>
      </c>
    </row>
    <row r="64" spans="1:16" ht="22.5">
      <c r="A64" s="9">
        <v>62</v>
      </c>
      <c r="B64" s="20" t="s">
        <v>909</v>
      </c>
      <c r="C64" s="20" t="s">
        <v>910</v>
      </c>
      <c r="D64" s="20" t="s">
        <v>1069</v>
      </c>
      <c r="E64" s="21" t="s">
        <v>1070</v>
      </c>
      <c r="F64" s="22">
        <v>314900</v>
      </c>
      <c r="G64" s="14">
        <v>5000000</v>
      </c>
      <c r="H64" s="14">
        <f t="shared" si="0"/>
        <v>1730000</v>
      </c>
      <c r="I64" s="23">
        <v>6730000</v>
      </c>
      <c r="J64" s="24">
        <v>100</v>
      </c>
      <c r="K64" s="24">
        <v>0</v>
      </c>
      <c r="L64" s="24">
        <v>20</v>
      </c>
      <c r="M64" s="24">
        <v>30</v>
      </c>
      <c r="N64" s="25">
        <v>3.148</v>
      </c>
      <c r="O64" s="18">
        <f t="shared" si="1"/>
        <v>153.148</v>
      </c>
      <c r="P64" s="19" t="s">
        <v>908</v>
      </c>
    </row>
    <row r="65" spans="1:16" ht="22.5">
      <c r="A65" s="9">
        <v>63</v>
      </c>
      <c r="B65" s="10" t="s">
        <v>1071</v>
      </c>
      <c r="C65" s="10" t="s">
        <v>1072</v>
      </c>
      <c r="D65" s="10" t="s">
        <v>1073</v>
      </c>
      <c r="E65" s="21" t="s">
        <v>1074</v>
      </c>
      <c r="F65" s="66">
        <v>300000</v>
      </c>
      <c r="G65" s="14">
        <v>10400000</v>
      </c>
      <c r="H65" s="14">
        <f t="shared" si="0"/>
        <v>2971000</v>
      </c>
      <c r="I65" s="14">
        <v>13371000</v>
      </c>
      <c r="J65" s="15">
        <v>100</v>
      </c>
      <c r="K65" s="15">
        <v>0</v>
      </c>
      <c r="L65" s="24">
        <v>20</v>
      </c>
      <c r="M65" s="15">
        <v>30</v>
      </c>
      <c r="N65" s="17">
        <v>3</v>
      </c>
      <c r="O65" s="18">
        <f t="shared" si="1"/>
        <v>153</v>
      </c>
      <c r="P65" s="34" t="s">
        <v>993</v>
      </c>
    </row>
    <row r="66" spans="1:16" ht="33.75">
      <c r="A66" s="9">
        <v>64</v>
      </c>
      <c r="B66" s="72" t="s">
        <v>1075</v>
      </c>
      <c r="C66" s="72" t="s">
        <v>961</v>
      </c>
      <c r="D66" s="72" t="s">
        <v>1076</v>
      </c>
      <c r="E66" s="73" t="s">
        <v>1077</v>
      </c>
      <c r="F66" s="74">
        <v>24062</v>
      </c>
      <c r="G66" s="37">
        <v>4600000</v>
      </c>
      <c r="H66" s="75">
        <f t="shared" si="0"/>
        <v>1585268</v>
      </c>
      <c r="I66" s="37">
        <v>6185268</v>
      </c>
      <c r="J66" s="76">
        <v>100</v>
      </c>
      <c r="K66" s="76">
        <v>50</v>
      </c>
      <c r="L66" s="30">
        <v>0</v>
      </c>
      <c r="M66" s="76">
        <v>0</v>
      </c>
      <c r="N66" s="77">
        <v>0.2406</v>
      </c>
      <c r="O66" s="18">
        <f t="shared" si="1"/>
        <v>150.2406</v>
      </c>
      <c r="P66" s="34" t="s">
        <v>993</v>
      </c>
    </row>
    <row r="67" spans="1:16" ht="56.25">
      <c r="A67" s="9">
        <v>65</v>
      </c>
      <c r="B67" s="20" t="s">
        <v>922</v>
      </c>
      <c r="C67" s="59" t="s">
        <v>910</v>
      </c>
      <c r="D67" s="20" t="s">
        <v>1078</v>
      </c>
      <c r="E67" s="21" t="s">
        <v>1068</v>
      </c>
      <c r="F67" s="22">
        <v>458959</v>
      </c>
      <c r="G67" s="60">
        <v>1500000</v>
      </c>
      <c r="H67" s="61">
        <f aca="true" t="shared" si="2" ref="H67:H127">I67-G67</f>
        <v>600000</v>
      </c>
      <c r="I67" s="62">
        <v>2100000</v>
      </c>
      <c r="J67" s="63">
        <v>45</v>
      </c>
      <c r="K67" s="63">
        <v>0</v>
      </c>
      <c r="L67" s="63">
        <v>20</v>
      </c>
      <c r="M67" s="63">
        <v>80</v>
      </c>
      <c r="N67" s="64">
        <v>4.592</v>
      </c>
      <c r="O67" s="46">
        <f aca="true" t="shared" si="3" ref="O67:O130">SUM(J67:N67)</f>
        <v>149.592</v>
      </c>
      <c r="P67" s="19" t="s">
        <v>908</v>
      </c>
    </row>
    <row r="68" spans="1:16" ht="33.75">
      <c r="A68" s="9">
        <v>66</v>
      </c>
      <c r="B68" s="20" t="s">
        <v>922</v>
      </c>
      <c r="C68" s="59" t="s">
        <v>910</v>
      </c>
      <c r="D68" s="20" t="s">
        <v>1079</v>
      </c>
      <c r="E68" s="21" t="s">
        <v>1080</v>
      </c>
      <c r="F68" s="22">
        <v>458959</v>
      </c>
      <c r="G68" s="60">
        <v>3000000</v>
      </c>
      <c r="H68" s="61">
        <f t="shared" si="2"/>
        <v>1030000</v>
      </c>
      <c r="I68" s="62">
        <v>4030000</v>
      </c>
      <c r="J68" s="63">
        <v>45</v>
      </c>
      <c r="K68" s="63">
        <v>0</v>
      </c>
      <c r="L68" s="63">
        <v>20</v>
      </c>
      <c r="M68" s="63">
        <v>80</v>
      </c>
      <c r="N68" s="64">
        <v>4.591</v>
      </c>
      <c r="O68" s="46">
        <f t="shared" si="3"/>
        <v>149.591</v>
      </c>
      <c r="P68" s="19" t="s">
        <v>917</v>
      </c>
    </row>
    <row r="69" spans="1:16" ht="56.25">
      <c r="A69" s="9">
        <v>67</v>
      </c>
      <c r="B69" s="20" t="s">
        <v>922</v>
      </c>
      <c r="C69" s="59" t="s">
        <v>910</v>
      </c>
      <c r="D69" s="20" t="s">
        <v>1081</v>
      </c>
      <c r="E69" s="21" t="s">
        <v>1082</v>
      </c>
      <c r="F69" s="22">
        <v>458959</v>
      </c>
      <c r="G69" s="60">
        <v>2500000</v>
      </c>
      <c r="H69" s="61">
        <f t="shared" si="2"/>
        <v>930000</v>
      </c>
      <c r="I69" s="62">
        <v>3430000</v>
      </c>
      <c r="J69" s="63">
        <v>45</v>
      </c>
      <c r="K69" s="63">
        <v>0</v>
      </c>
      <c r="L69" s="63">
        <v>20</v>
      </c>
      <c r="M69" s="63">
        <v>80</v>
      </c>
      <c r="N69" s="64">
        <v>4.59</v>
      </c>
      <c r="O69" s="46">
        <f t="shared" si="3"/>
        <v>149.59</v>
      </c>
      <c r="P69" s="19" t="s">
        <v>908</v>
      </c>
    </row>
    <row r="70" spans="1:16" ht="33.75">
      <c r="A70" s="9">
        <v>68</v>
      </c>
      <c r="B70" s="10" t="s">
        <v>904</v>
      </c>
      <c r="C70" s="10" t="s">
        <v>905</v>
      </c>
      <c r="D70" s="10" t="s">
        <v>1083</v>
      </c>
      <c r="E70" s="11" t="s">
        <v>1084</v>
      </c>
      <c r="F70" s="12">
        <v>273000</v>
      </c>
      <c r="G70" s="13">
        <v>2000000</v>
      </c>
      <c r="H70" s="14">
        <f t="shared" si="2"/>
        <v>770000</v>
      </c>
      <c r="I70" s="13">
        <v>2770000</v>
      </c>
      <c r="J70" s="15">
        <v>45</v>
      </c>
      <c r="K70" s="15">
        <v>0</v>
      </c>
      <c r="L70" s="16">
        <v>20</v>
      </c>
      <c r="M70" s="15">
        <v>80</v>
      </c>
      <c r="N70" s="17">
        <v>2.731</v>
      </c>
      <c r="O70" s="18">
        <f t="shared" si="3"/>
        <v>147.731</v>
      </c>
      <c r="P70" s="19" t="s">
        <v>908</v>
      </c>
    </row>
    <row r="71" spans="1:16" ht="22.5">
      <c r="A71" s="9">
        <v>69</v>
      </c>
      <c r="B71" s="10" t="s">
        <v>904</v>
      </c>
      <c r="C71" s="10" t="s">
        <v>905</v>
      </c>
      <c r="D71" s="10" t="s">
        <v>1085</v>
      </c>
      <c r="E71" s="11" t="s">
        <v>1086</v>
      </c>
      <c r="F71" s="12">
        <v>273000</v>
      </c>
      <c r="G71" s="13">
        <v>6000000</v>
      </c>
      <c r="H71" s="14">
        <f t="shared" si="2"/>
        <v>2050000</v>
      </c>
      <c r="I71" s="13">
        <v>8050000</v>
      </c>
      <c r="J71" s="15">
        <v>45</v>
      </c>
      <c r="K71" s="15">
        <v>0</v>
      </c>
      <c r="L71" s="16">
        <v>20</v>
      </c>
      <c r="M71" s="15">
        <v>80</v>
      </c>
      <c r="N71" s="17">
        <v>2.73</v>
      </c>
      <c r="O71" s="18">
        <f t="shared" si="3"/>
        <v>147.73</v>
      </c>
      <c r="P71" s="19" t="s">
        <v>908</v>
      </c>
    </row>
    <row r="72" spans="1:16" ht="12.75">
      <c r="A72" s="9">
        <v>70</v>
      </c>
      <c r="B72" s="26" t="s">
        <v>1018</v>
      </c>
      <c r="C72" s="50" t="s">
        <v>972</v>
      </c>
      <c r="D72" s="49" t="s">
        <v>1087</v>
      </c>
      <c r="E72" s="51" t="s">
        <v>1088</v>
      </c>
      <c r="F72" s="52">
        <v>4700</v>
      </c>
      <c r="G72" s="53">
        <v>2000000</v>
      </c>
      <c r="H72" s="29">
        <f t="shared" si="2"/>
        <v>370000</v>
      </c>
      <c r="I72" s="53">
        <v>2370000</v>
      </c>
      <c r="J72" s="54">
        <v>50</v>
      </c>
      <c r="K72" s="54">
        <v>0</v>
      </c>
      <c r="L72" s="55">
        <v>15</v>
      </c>
      <c r="M72" s="54">
        <v>80</v>
      </c>
      <c r="N72" s="54">
        <v>0.047</v>
      </c>
      <c r="O72" s="18">
        <f t="shared" si="3"/>
        <v>145.047</v>
      </c>
      <c r="P72" s="34" t="s">
        <v>993</v>
      </c>
    </row>
    <row r="73" spans="1:16" ht="22.5">
      <c r="A73" s="9">
        <v>71</v>
      </c>
      <c r="B73" s="26" t="s">
        <v>1064</v>
      </c>
      <c r="C73" s="26" t="s">
        <v>910</v>
      </c>
      <c r="D73" s="26" t="s">
        <v>1089</v>
      </c>
      <c r="E73" s="51" t="s">
        <v>1090</v>
      </c>
      <c r="F73" s="52">
        <v>12575</v>
      </c>
      <c r="G73" s="69">
        <v>263311</v>
      </c>
      <c r="H73" s="29">
        <f t="shared" si="2"/>
        <v>63658</v>
      </c>
      <c r="I73" s="69">
        <v>326969</v>
      </c>
      <c r="J73" s="31">
        <v>60</v>
      </c>
      <c r="K73" s="32">
        <v>50</v>
      </c>
      <c r="L73" s="30">
        <v>15</v>
      </c>
      <c r="M73" s="31">
        <v>15</v>
      </c>
      <c r="N73" s="33">
        <v>0.127</v>
      </c>
      <c r="O73" s="18">
        <f t="shared" si="3"/>
        <v>140.127</v>
      </c>
      <c r="P73" s="34" t="s">
        <v>908</v>
      </c>
    </row>
    <row r="74" spans="1:16" ht="33.75">
      <c r="A74" s="9">
        <v>72</v>
      </c>
      <c r="B74" s="26" t="s">
        <v>1064</v>
      </c>
      <c r="C74" s="26" t="s">
        <v>910</v>
      </c>
      <c r="D74" s="26" t="s">
        <v>1091</v>
      </c>
      <c r="E74" s="51" t="s">
        <v>1092</v>
      </c>
      <c r="F74" s="52">
        <v>12575</v>
      </c>
      <c r="G74" s="68">
        <v>1100000</v>
      </c>
      <c r="H74" s="29">
        <f t="shared" si="2"/>
        <v>482000</v>
      </c>
      <c r="I74" s="68">
        <v>1582000</v>
      </c>
      <c r="J74" s="31">
        <v>60</v>
      </c>
      <c r="K74" s="32">
        <v>50</v>
      </c>
      <c r="L74" s="30">
        <v>15</v>
      </c>
      <c r="M74" s="31">
        <v>15</v>
      </c>
      <c r="N74" s="33">
        <v>0.126</v>
      </c>
      <c r="O74" s="18">
        <f t="shared" si="3"/>
        <v>140.126</v>
      </c>
      <c r="P74" s="34" t="s">
        <v>908</v>
      </c>
    </row>
    <row r="75" spans="1:16" ht="12.75">
      <c r="A75" s="9">
        <v>73</v>
      </c>
      <c r="B75" s="49" t="s">
        <v>1093</v>
      </c>
      <c r="C75" s="50" t="s">
        <v>981</v>
      </c>
      <c r="D75" s="26" t="s">
        <v>1094</v>
      </c>
      <c r="E75" s="51" t="s">
        <v>1095</v>
      </c>
      <c r="F75" s="52">
        <v>6160</v>
      </c>
      <c r="G75" s="53">
        <v>1250000</v>
      </c>
      <c r="H75" s="29">
        <f t="shared" si="2"/>
        <v>530000</v>
      </c>
      <c r="I75" s="53">
        <v>1780000</v>
      </c>
      <c r="J75" s="54">
        <v>60</v>
      </c>
      <c r="K75" s="54">
        <v>0</v>
      </c>
      <c r="L75" s="55">
        <v>0</v>
      </c>
      <c r="M75" s="54">
        <v>80</v>
      </c>
      <c r="N75" s="54">
        <v>0.062</v>
      </c>
      <c r="O75" s="18">
        <f t="shared" si="3"/>
        <v>140.062</v>
      </c>
      <c r="P75" s="56" t="s">
        <v>908</v>
      </c>
    </row>
    <row r="76" spans="1:16" ht="33.75">
      <c r="A76" s="9">
        <v>74</v>
      </c>
      <c r="B76" s="26" t="s">
        <v>1096</v>
      </c>
      <c r="C76" s="26" t="s">
        <v>939</v>
      </c>
      <c r="D76" s="26" t="s">
        <v>1097</v>
      </c>
      <c r="E76" s="27" t="s">
        <v>1098</v>
      </c>
      <c r="F76" s="28">
        <v>134108</v>
      </c>
      <c r="G76" s="29">
        <v>5000000</v>
      </c>
      <c r="H76" s="29">
        <f t="shared" si="2"/>
        <v>1730000</v>
      </c>
      <c r="I76" s="29">
        <v>6730000</v>
      </c>
      <c r="J76" s="31">
        <v>100</v>
      </c>
      <c r="K76" s="30">
        <v>0</v>
      </c>
      <c r="L76" s="32">
        <v>20</v>
      </c>
      <c r="M76" s="31">
        <v>15</v>
      </c>
      <c r="N76" s="33">
        <v>1.341</v>
      </c>
      <c r="O76" s="18">
        <f t="shared" si="3"/>
        <v>136.341</v>
      </c>
      <c r="P76" s="34" t="s">
        <v>908</v>
      </c>
    </row>
    <row r="77" spans="1:16" ht="45">
      <c r="A77" s="9">
        <v>75</v>
      </c>
      <c r="B77" s="20" t="s">
        <v>1099</v>
      </c>
      <c r="C77" s="20" t="s">
        <v>1072</v>
      </c>
      <c r="D77" s="20" t="s">
        <v>1100</v>
      </c>
      <c r="E77" s="21" t="s">
        <v>1101</v>
      </c>
      <c r="F77" s="78">
        <v>61842</v>
      </c>
      <c r="G77" s="14">
        <v>626000</v>
      </c>
      <c r="H77" s="14">
        <f t="shared" si="2"/>
        <v>423668</v>
      </c>
      <c r="I77" s="14">
        <v>1049668</v>
      </c>
      <c r="J77" s="15">
        <v>75</v>
      </c>
      <c r="K77" s="15">
        <v>0</v>
      </c>
      <c r="L77" s="24">
        <v>25</v>
      </c>
      <c r="M77" s="15">
        <v>30</v>
      </c>
      <c r="N77" s="17">
        <v>0.618</v>
      </c>
      <c r="O77" s="18">
        <f t="shared" si="3"/>
        <v>130.618</v>
      </c>
      <c r="P77" s="34" t="s">
        <v>993</v>
      </c>
    </row>
    <row r="78" spans="1:16" ht="22.5">
      <c r="A78" s="9">
        <v>76</v>
      </c>
      <c r="B78" s="26" t="s">
        <v>1058</v>
      </c>
      <c r="C78" s="26" t="s">
        <v>939</v>
      </c>
      <c r="D78" s="26" t="s">
        <v>1102</v>
      </c>
      <c r="E78" s="27" t="s">
        <v>1103</v>
      </c>
      <c r="F78" s="28">
        <v>26877</v>
      </c>
      <c r="G78" s="29">
        <v>277500</v>
      </c>
      <c r="H78" s="29">
        <f t="shared" si="2"/>
        <v>67734</v>
      </c>
      <c r="I78" s="29">
        <v>345234</v>
      </c>
      <c r="J78" s="31">
        <v>50</v>
      </c>
      <c r="K78" s="31">
        <v>0</v>
      </c>
      <c r="L78" s="32">
        <v>0</v>
      </c>
      <c r="M78" s="31">
        <v>80</v>
      </c>
      <c r="N78" s="33">
        <v>0.269</v>
      </c>
      <c r="O78" s="18">
        <f t="shared" si="3"/>
        <v>130.269</v>
      </c>
      <c r="P78" s="34" t="s">
        <v>917</v>
      </c>
    </row>
    <row r="79" spans="1:16" ht="45">
      <c r="A79" s="9">
        <v>77</v>
      </c>
      <c r="B79" s="20" t="s">
        <v>1104</v>
      </c>
      <c r="C79" s="20" t="s">
        <v>1072</v>
      </c>
      <c r="D79" s="20" t="s">
        <v>1105</v>
      </c>
      <c r="E79" s="21" t="s">
        <v>1106</v>
      </c>
      <c r="F79" s="22">
        <v>14425</v>
      </c>
      <c r="G79" s="61">
        <v>1967000</v>
      </c>
      <c r="H79" s="14">
        <f t="shared" si="2"/>
        <v>590278</v>
      </c>
      <c r="I79" s="61">
        <v>2557278</v>
      </c>
      <c r="J79" s="24">
        <v>75</v>
      </c>
      <c r="K79" s="24">
        <v>0</v>
      </c>
      <c r="L79" s="24">
        <v>25</v>
      </c>
      <c r="M79" s="24">
        <v>30</v>
      </c>
      <c r="N79" s="25">
        <v>0.146</v>
      </c>
      <c r="O79" s="18">
        <f t="shared" si="3"/>
        <v>130.146</v>
      </c>
      <c r="P79" s="34" t="s">
        <v>993</v>
      </c>
    </row>
    <row r="80" spans="1:16" ht="45">
      <c r="A80" s="9">
        <v>78</v>
      </c>
      <c r="B80" s="20" t="s">
        <v>1107</v>
      </c>
      <c r="C80" s="20" t="s">
        <v>1072</v>
      </c>
      <c r="D80" s="20" t="s">
        <v>1108</v>
      </c>
      <c r="E80" s="21" t="s">
        <v>1109</v>
      </c>
      <c r="F80" s="22">
        <v>14425</v>
      </c>
      <c r="G80" s="40">
        <v>500000</v>
      </c>
      <c r="H80" s="14">
        <f t="shared" si="2"/>
        <v>205000</v>
      </c>
      <c r="I80" s="40">
        <v>705000</v>
      </c>
      <c r="J80" s="24">
        <v>75</v>
      </c>
      <c r="K80" s="24">
        <v>0</v>
      </c>
      <c r="L80" s="24">
        <v>25</v>
      </c>
      <c r="M80" s="24">
        <v>30</v>
      </c>
      <c r="N80" s="25">
        <v>0.145</v>
      </c>
      <c r="O80" s="18">
        <f t="shared" si="3"/>
        <v>130.145</v>
      </c>
      <c r="P80" s="34" t="s">
        <v>993</v>
      </c>
    </row>
    <row r="81" spans="1:16" ht="12.75">
      <c r="A81" s="9">
        <v>79</v>
      </c>
      <c r="B81" s="10" t="s">
        <v>1110</v>
      </c>
      <c r="C81" s="79" t="s">
        <v>1111</v>
      </c>
      <c r="D81" s="10" t="s">
        <v>1112</v>
      </c>
      <c r="E81" s="11" t="s">
        <v>1113</v>
      </c>
      <c r="F81" s="12">
        <v>3236</v>
      </c>
      <c r="G81" s="80">
        <v>1150000</v>
      </c>
      <c r="H81" s="61">
        <f t="shared" si="2"/>
        <v>498000</v>
      </c>
      <c r="I81" s="80">
        <v>1648000</v>
      </c>
      <c r="J81" s="81">
        <v>75</v>
      </c>
      <c r="K81" s="81">
        <v>50</v>
      </c>
      <c r="L81" s="82">
        <v>5</v>
      </c>
      <c r="M81" s="81">
        <v>0</v>
      </c>
      <c r="N81" s="83">
        <v>0.032</v>
      </c>
      <c r="O81" s="46">
        <f t="shared" si="3"/>
        <v>130.032</v>
      </c>
      <c r="P81" s="19" t="s">
        <v>908</v>
      </c>
    </row>
    <row r="82" spans="1:16" ht="12.75">
      <c r="A82" s="9">
        <v>80</v>
      </c>
      <c r="B82" s="26" t="s">
        <v>1114</v>
      </c>
      <c r="C82" s="26" t="s">
        <v>919</v>
      </c>
      <c r="D82" s="26" t="s">
        <v>1115</v>
      </c>
      <c r="E82" s="51" t="s">
        <v>1116</v>
      </c>
      <c r="F82" s="84">
        <v>2666</v>
      </c>
      <c r="G82" s="37">
        <v>116857</v>
      </c>
      <c r="H82" s="29">
        <f t="shared" si="2"/>
        <v>3506</v>
      </c>
      <c r="I82" s="37">
        <v>120363</v>
      </c>
      <c r="J82" s="31">
        <v>100</v>
      </c>
      <c r="K82" s="31">
        <v>0</v>
      </c>
      <c r="L82" s="30">
        <v>0</v>
      </c>
      <c r="M82" s="31">
        <v>30</v>
      </c>
      <c r="N82" s="33">
        <v>0.0266</v>
      </c>
      <c r="O82" s="18">
        <f t="shared" si="3"/>
        <v>130.0266</v>
      </c>
      <c r="P82" s="34" t="s">
        <v>908</v>
      </c>
    </row>
    <row r="83" spans="1:16" ht="22.5">
      <c r="A83" s="9">
        <v>81</v>
      </c>
      <c r="B83" s="26" t="s">
        <v>1117</v>
      </c>
      <c r="C83" s="26" t="s">
        <v>939</v>
      </c>
      <c r="D83" s="26" t="s">
        <v>1118</v>
      </c>
      <c r="E83" s="51" t="s">
        <v>1119</v>
      </c>
      <c r="F83" s="84">
        <v>2500</v>
      </c>
      <c r="G83" s="37">
        <v>1000000</v>
      </c>
      <c r="H83" s="29">
        <f t="shared" si="2"/>
        <v>450000</v>
      </c>
      <c r="I83" s="37">
        <v>1450000</v>
      </c>
      <c r="J83" s="31">
        <v>100</v>
      </c>
      <c r="K83" s="31">
        <v>0</v>
      </c>
      <c r="L83" s="30">
        <v>0</v>
      </c>
      <c r="M83" s="31">
        <v>30</v>
      </c>
      <c r="N83" s="33">
        <v>0.025</v>
      </c>
      <c r="O83" s="18">
        <f t="shared" si="3"/>
        <v>130.025</v>
      </c>
      <c r="P83" s="19" t="s">
        <v>908</v>
      </c>
    </row>
    <row r="84" spans="1:16" ht="22.5">
      <c r="A84" s="9">
        <v>82</v>
      </c>
      <c r="B84" s="26" t="s">
        <v>1120</v>
      </c>
      <c r="C84" s="26" t="s">
        <v>914</v>
      </c>
      <c r="D84" s="26" t="s">
        <v>1121</v>
      </c>
      <c r="E84" s="51" t="s">
        <v>1122</v>
      </c>
      <c r="F84" s="84">
        <v>333</v>
      </c>
      <c r="G84" s="68">
        <v>600000</v>
      </c>
      <c r="H84" s="29">
        <f t="shared" si="2"/>
        <v>270000</v>
      </c>
      <c r="I84" s="68">
        <v>870000</v>
      </c>
      <c r="J84" s="31">
        <v>50</v>
      </c>
      <c r="K84" s="31">
        <v>0</v>
      </c>
      <c r="L84" s="30">
        <v>0</v>
      </c>
      <c r="M84" s="31">
        <v>80</v>
      </c>
      <c r="N84" s="33">
        <v>0.003</v>
      </c>
      <c r="O84" s="18">
        <f t="shared" si="3"/>
        <v>130.003</v>
      </c>
      <c r="P84" s="34" t="s">
        <v>908</v>
      </c>
    </row>
    <row r="85" spans="1:16" ht="33.75">
      <c r="A85" s="9">
        <v>83</v>
      </c>
      <c r="B85" s="35" t="s">
        <v>909</v>
      </c>
      <c r="C85" s="35" t="s">
        <v>910</v>
      </c>
      <c r="D85" s="35" t="s">
        <v>1123</v>
      </c>
      <c r="E85" s="27" t="s">
        <v>1124</v>
      </c>
      <c r="F85" s="36">
        <v>314900</v>
      </c>
      <c r="G85" s="29">
        <v>1200000</v>
      </c>
      <c r="H85" s="29">
        <f t="shared" si="2"/>
        <v>514000</v>
      </c>
      <c r="I85" s="38">
        <v>1714000</v>
      </c>
      <c r="J85" s="32">
        <v>75</v>
      </c>
      <c r="K85" s="32">
        <v>0</v>
      </c>
      <c r="L85" s="32">
        <v>20</v>
      </c>
      <c r="M85" s="32">
        <v>30</v>
      </c>
      <c r="N85" s="39">
        <v>3.153</v>
      </c>
      <c r="O85" s="18">
        <f t="shared" si="3"/>
        <v>128.153</v>
      </c>
      <c r="P85" s="19" t="s">
        <v>908</v>
      </c>
    </row>
    <row r="86" spans="1:16" ht="22.5">
      <c r="A86" s="9">
        <v>84</v>
      </c>
      <c r="B86" s="35" t="s">
        <v>909</v>
      </c>
      <c r="C86" s="35" t="s">
        <v>910</v>
      </c>
      <c r="D86" s="35" t="s">
        <v>1125</v>
      </c>
      <c r="E86" s="27" t="s">
        <v>1126</v>
      </c>
      <c r="F86" s="36">
        <v>314900</v>
      </c>
      <c r="G86" s="29">
        <v>1800000</v>
      </c>
      <c r="H86" s="29">
        <f t="shared" si="2"/>
        <v>706000</v>
      </c>
      <c r="I86" s="38">
        <v>2506000</v>
      </c>
      <c r="J86" s="32">
        <v>75</v>
      </c>
      <c r="K86" s="32">
        <v>0</v>
      </c>
      <c r="L86" s="32">
        <v>20</v>
      </c>
      <c r="M86" s="32">
        <v>30</v>
      </c>
      <c r="N86" s="39">
        <v>3.152</v>
      </c>
      <c r="O86" s="18">
        <f t="shared" si="3"/>
        <v>128.152</v>
      </c>
      <c r="P86" s="19" t="s">
        <v>908</v>
      </c>
    </row>
    <row r="87" spans="1:16" ht="22.5">
      <c r="A87" s="9">
        <v>85</v>
      </c>
      <c r="B87" s="35" t="s">
        <v>909</v>
      </c>
      <c r="C87" s="35" t="s">
        <v>910</v>
      </c>
      <c r="D87" s="35" t="s">
        <v>1127</v>
      </c>
      <c r="E87" s="27" t="s">
        <v>1128</v>
      </c>
      <c r="F87" s="36">
        <v>314900</v>
      </c>
      <c r="G87" s="29">
        <v>1200000</v>
      </c>
      <c r="H87" s="29">
        <f t="shared" si="2"/>
        <v>514000</v>
      </c>
      <c r="I87" s="38">
        <v>1714000</v>
      </c>
      <c r="J87" s="32">
        <v>75</v>
      </c>
      <c r="K87" s="32">
        <v>0</v>
      </c>
      <c r="L87" s="32">
        <v>20</v>
      </c>
      <c r="M87" s="32">
        <v>30</v>
      </c>
      <c r="N87" s="39">
        <v>3.151</v>
      </c>
      <c r="O87" s="18">
        <f t="shared" si="3"/>
        <v>128.151</v>
      </c>
      <c r="P87" s="19" t="s">
        <v>908</v>
      </c>
    </row>
    <row r="88" spans="1:16" ht="22.5">
      <c r="A88" s="9">
        <v>86</v>
      </c>
      <c r="B88" s="20" t="s">
        <v>909</v>
      </c>
      <c r="C88" s="20" t="s">
        <v>910</v>
      </c>
      <c r="D88" s="20" t="s">
        <v>1129</v>
      </c>
      <c r="E88" s="21" t="s">
        <v>1130</v>
      </c>
      <c r="F88" s="22">
        <v>314900</v>
      </c>
      <c r="G88" s="14">
        <v>2000000</v>
      </c>
      <c r="H88" s="14">
        <f t="shared" si="2"/>
        <v>770000</v>
      </c>
      <c r="I88" s="23">
        <v>2770000</v>
      </c>
      <c r="J88" s="24">
        <v>75</v>
      </c>
      <c r="K88" s="24">
        <v>0</v>
      </c>
      <c r="L88" s="24">
        <v>20</v>
      </c>
      <c r="M88" s="24">
        <v>30</v>
      </c>
      <c r="N88" s="25">
        <v>3.15</v>
      </c>
      <c r="O88" s="18">
        <f t="shared" si="3"/>
        <v>128.15</v>
      </c>
      <c r="P88" s="19" t="s">
        <v>908</v>
      </c>
    </row>
    <row r="89" spans="1:16" ht="22.5">
      <c r="A89" s="9">
        <v>87</v>
      </c>
      <c r="B89" s="20" t="s">
        <v>909</v>
      </c>
      <c r="C89" s="20" t="s">
        <v>910</v>
      </c>
      <c r="D89" s="20" t="s">
        <v>1131</v>
      </c>
      <c r="E89" s="21" t="s">
        <v>1132</v>
      </c>
      <c r="F89" s="22">
        <v>314900</v>
      </c>
      <c r="G89" s="14">
        <v>1700000</v>
      </c>
      <c r="H89" s="14">
        <f t="shared" si="2"/>
        <v>674000</v>
      </c>
      <c r="I89" s="23">
        <v>2374000</v>
      </c>
      <c r="J89" s="24">
        <v>75</v>
      </c>
      <c r="K89" s="24">
        <v>0</v>
      </c>
      <c r="L89" s="24">
        <v>20</v>
      </c>
      <c r="M89" s="24">
        <v>30</v>
      </c>
      <c r="N89" s="25">
        <v>3.149</v>
      </c>
      <c r="O89" s="18">
        <f t="shared" si="3"/>
        <v>128.149</v>
      </c>
      <c r="P89" s="19" t="s">
        <v>908</v>
      </c>
    </row>
    <row r="90" spans="1:16" ht="33.75">
      <c r="A90" s="9">
        <v>88</v>
      </c>
      <c r="B90" s="20" t="s">
        <v>909</v>
      </c>
      <c r="C90" s="20" t="s">
        <v>910</v>
      </c>
      <c r="D90" s="20" t="s">
        <v>1133</v>
      </c>
      <c r="E90" s="21" t="s">
        <v>1134</v>
      </c>
      <c r="F90" s="22">
        <v>314900</v>
      </c>
      <c r="G90" s="14">
        <v>600000</v>
      </c>
      <c r="H90" s="14">
        <f t="shared" si="2"/>
        <v>270000</v>
      </c>
      <c r="I90" s="23">
        <v>870000</v>
      </c>
      <c r="J90" s="24">
        <v>75</v>
      </c>
      <c r="K90" s="24">
        <v>0</v>
      </c>
      <c r="L90" s="24">
        <v>20</v>
      </c>
      <c r="M90" s="24">
        <v>30</v>
      </c>
      <c r="N90" s="25">
        <v>3.148</v>
      </c>
      <c r="O90" s="18">
        <f t="shared" si="3"/>
        <v>128.148</v>
      </c>
      <c r="P90" s="19" t="s">
        <v>908</v>
      </c>
    </row>
    <row r="91" spans="1:16" ht="45">
      <c r="A91" s="9">
        <v>89</v>
      </c>
      <c r="B91" s="67" t="s">
        <v>1135</v>
      </c>
      <c r="C91" s="67" t="s">
        <v>1072</v>
      </c>
      <c r="D91" s="67" t="s">
        <v>1136</v>
      </c>
      <c r="E91" s="15" t="s">
        <v>1137</v>
      </c>
      <c r="F91" s="66">
        <v>300000</v>
      </c>
      <c r="G91" s="40">
        <v>420850</v>
      </c>
      <c r="H91" s="14">
        <f t="shared" si="2"/>
        <v>173368</v>
      </c>
      <c r="I91" s="40">
        <v>594218</v>
      </c>
      <c r="J91" s="15">
        <v>75</v>
      </c>
      <c r="K91" s="15">
        <v>0</v>
      </c>
      <c r="L91" s="16">
        <v>20</v>
      </c>
      <c r="M91" s="15">
        <v>30</v>
      </c>
      <c r="N91" s="17">
        <v>3</v>
      </c>
      <c r="O91" s="18">
        <f t="shared" si="3"/>
        <v>128</v>
      </c>
      <c r="P91" s="85" t="s">
        <v>908</v>
      </c>
    </row>
    <row r="92" spans="1:16" ht="33.75">
      <c r="A92" s="9">
        <v>90</v>
      </c>
      <c r="B92" s="10" t="s">
        <v>904</v>
      </c>
      <c r="C92" s="10" t="s">
        <v>905</v>
      </c>
      <c r="D92" s="10" t="s">
        <v>1138</v>
      </c>
      <c r="E92" s="11" t="s">
        <v>1139</v>
      </c>
      <c r="F92" s="12">
        <v>273000</v>
      </c>
      <c r="G92" s="13">
        <v>19000000</v>
      </c>
      <c r="H92" s="14">
        <f t="shared" si="2"/>
        <v>5670000</v>
      </c>
      <c r="I92" s="13">
        <v>24670000</v>
      </c>
      <c r="J92" s="15">
        <v>25</v>
      </c>
      <c r="K92" s="15">
        <v>0</v>
      </c>
      <c r="L92" s="16">
        <v>20</v>
      </c>
      <c r="M92" s="15">
        <v>80</v>
      </c>
      <c r="N92" s="17">
        <v>2.731</v>
      </c>
      <c r="O92" s="18">
        <f t="shared" si="3"/>
        <v>127.731</v>
      </c>
      <c r="P92" s="19" t="s">
        <v>908</v>
      </c>
    </row>
    <row r="93" spans="1:16" ht="22.5">
      <c r="A93" s="9">
        <v>91</v>
      </c>
      <c r="B93" s="20" t="s">
        <v>1140</v>
      </c>
      <c r="C93" s="20" t="s">
        <v>1072</v>
      </c>
      <c r="D93" s="20" t="s">
        <v>1141</v>
      </c>
      <c r="E93" s="21" t="s">
        <v>1142</v>
      </c>
      <c r="F93" s="22">
        <v>61842</v>
      </c>
      <c r="G93" s="61">
        <v>2000000</v>
      </c>
      <c r="H93" s="14">
        <f t="shared" si="2"/>
        <v>630000</v>
      </c>
      <c r="I93" s="61">
        <v>2630000</v>
      </c>
      <c r="J93" s="24">
        <v>75</v>
      </c>
      <c r="K93" s="24">
        <v>0</v>
      </c>
      <c r="L93" s="24">
        <v>20</v>
      </c>
      <c r="M93" s="24">
        <v>30</v>
      </c>
      <c r="N93" s="25">
        <v>0.619</v>
      </c>
      <c r="O93" s="18">
        <f t="shared" si="3"/>
        <v>125.619</v>
      </c>
      <c r="P93" s="34" t="s">
        <v>993</v>
      </c>
    </row>
    <row r="94" spans="1:16" ht="22.5">
      <c r="A94" s="9">
        <v>92</v>
      </c>
      <c r="B94" s="20" t="s">
        <v>1140</v>
      </c>
      <c r="C94" s="20" t="s">
        <v>1072</v>
      </c>
      <c r="D94" s="20" t="s">
        <v>1143</v>
      </c>
      <c r="E94" s="21" t="s">
        <v>1144</v>
      </c>
      <c r="F94" s="22">
        <v>61842</v>
      </c>
      <c r="G94" s="61">
        <v>900000</v>
      </c>
      <c r="H94" s="14">
        <f t="shared" si="2"/>
        <v>387000</v>
      </c>
      <c r="I94" s="61">
        <v>1287000</v>
      </c>
      <c r="J94" s="24">
        <v>75</v>
      </c>
      <c r="K94" s="24">
        <v>0</v>
      </c>
      <c r="L94" s="24">
        <v>20</v>
      </c>
      <c r="M94" s="24">
        <v>30</v>
      </c>
      <c r="N94" s="25">
        <v>0.618</v>
      </c>
      <c r="O94" s="18">
        <f t="shared" si="3"/>
        <v>125.618</v>
      </c>
      <c r="P94" s="19" t="s">
        <v>908</v>
      </c>
    </row>
    <row r="95" spans="1:16" ht="45">
      <c r="A95" s="9">
        <v>93</v>
      </c>
      <c r="B95" s="26" t="s">
        <v>1145</v>
      </c>
      <c r="C95" s="26" t="s">
        <v>990</v>
      </c>
      <c r="D95" s="26" t="s">
        <v>1146</v>
      </c>
      <c r="E95" s="31" t="s">
        <v>1147</v>
      </c>
      <c r="F95" s="86">
        <v>42477</v>
      </c>
      <c r="G95" s="48">
        <v>2195000</v>
      </c>
      <c r="H95" s="48">
        <f t="shared" si="2"/>
        <v>1022650</v>
      </c>
      <c r="I95" s="48">
        <v>3217650</v>
      </c>
      <c r="J95" s="54">
        <v>100</v>
      </c>
      <c r="K95" s="54">
        <v>25</v>
      </c>
      <c r="L95" s="55">
        <v>0</v>
      </c>
      <c r="M95" s="54">
        <v>0</v>
      </c>
      <c r="N95" s="54">
        <v>0.425</v>
      </c>
      <c r="O95" s="46">
        <f t="shared" si="3"/>
        <v>125.425</v>
      </c>
      <c r="P95" s="56" t="s">
        <v>917</v>
      </c>
    </row>
    <row r="96" spans="1:16" ht="45">
      <c r="A96" s="9">
        <v>94</v>
      </c>
      <c r="B96" s="26" t="s">
        <v>1145</v>
      </c>
      <c r="C96" s="26" t="s">
        <v>990</v>
      </c>
      <c r="D96" s="26" t="s">
        <v>1148</v>
      </c>
      <c r="E96" s="31" t="s">
        <v>1149</v>
      </c>
      <c r="F96" s="86">
        <v>42477</v>
      </c>
      <c r="G96" s="48">
        <v>4000000</v>
      </c>
      <c r="H96" s="48">
        <f t="shared" si="2"/>
        <v>926000</v>
      </c>
      <c r="I96" s="48">
        <v>4926000</v>
      </c>
      <c r="J96" s="54">
        <v>100</v>
      </c>
      <c r="K96" s="54">
        <v>25</v>
      </c>
      <c r="L96" s="55">
        <v>0</v>
      </c>
      <c r="M96" s="54">
        <v>0</v>
      </c>
      <c r="N96" s="54">
        <v>0.424</v>
      </c>
      <c r="O96" s="46">
        <f t="shared" si="3"/>
        <v>125.424</v>
      </c>
      <c r="P96" s="34" t="s">
        <v>993</v>
      </c>
    </row>
    <row r="97" spans="1:16" ht="22.5">
      <c r="A97" s="9">
        <v>95</v>
      </c>
      <c r="B97" s="35" t="s">
        <v>960</v>
      </c>
      <c r="C97" s="35" t="s">
        <v>961</v>
      </c>
      <c r="D97" s="35" t="s">
        <v>0</v>
      </c>
      <c r="E97" s="27" t="s">
        <v>1</v>
      </c>
      <c r="F97" s="36">
        <v>16350</v>
      </c>
      <c r="G97" s="37">
        <v>1690000</v>
      </c>
      <c r="H97" s="29">
        <f t="shared" si="2"/>
        <v>670800</v>
      </c>
      <c r="I97" s="38">
        <v>2360800</v>
      </c>
      <c r="J97" s="32">
        <v>75</v>
      </c>
      <c r="K97" s="32">
        <v>50</v>
      </c>
      <c r="L97" s="32">
        <v>0</v>
      </c>
      <c r="M97" s="32">
        <v>0</v>
      </c>
      <c r="N97" s="39">
        <v>0.167</v>
      </c>
      <c r="O97" s="18">
        <f t="shared" si="3"/>
        <v>125.167</v>
      </c>
      <c r="P97" s="34" t="s">
        <v>908</v>
      </c>
    </row>
    <row r="98" spans="1:16" ht="22.5">
      <c r="A98" s="9">
        <v>96</v>
      </c>
      <c r="B98" s="35" t="s">
        <v>960</v>
      </c>
      <c r="C98" s="35" t="s">
        <v>961</v>
      </c>
      <c r="D98" s="35" t="s">
        <v>2</v>
      </c>
      <c r="E98" s="27" t="s">
        <v>3</v>
      </c>
      <c r="F98" s="36">
        <v>16350</v>
      </c>
      <c r="G98" s="37">
        <v>1340000</v>
      </c>
      <c r="H98" s="29">
        <f t="shared" si="2"/>
        <v>558800</v>
      </c>
      <c r="I98" s="38">
        <v>1898800</v>
      </c>
      <c r="J98" s="32">
        <v>75</v>
      </c>
      <c r="K98" s="32">
        <v>50</v>
      </c>
      <c r="L98" s="32">
        <v>0</v>
      </c>
      <c r="M98" s="32">
        <v>0</v>
      </c>
      <c r="N98" s="39">
        <v>0.166</v>
      </c>
      <c r="O98" s="18">
        <f t="shared" si="3"/>
        <v>125.166</v>
      </c>
      <c r="P98" s="34" t="s">
        <v>908</v>
      </c>
    </row>
    <row r="99" spans="1:16" ht="22.5">
      <c r="A99" s="9">
        <v>97</v>
      </c>
      <c r="B99" s="35" t="s">
        <v>960</v>
      </c>
      <c r="C99" s="35" t="s">
        <v>961</v>
      </c>
      <c r="D99" s="35" t="s">
        <v>4</v>
      </c>
      <c r="E99" s="27" t="s">
        <v>5</v>
      </c>
      <c r="F99" s="36">
        <v>16350</v>
      </c>
      <c r="G99" s="37">
        <v>985000</v>
      </c>
      <c r="H99" s="29">
        <f t="shared" si="2"/>
        <v>443250</v>
      </c>
      <c r="I99" s="38">
        <v>1428250</v>
      </c>
      <c r="J99" s="32">
        <v>75</v>
      </c>
      <c r="K99" s="32">
        <v>50</v>
      </c>
      <c r="L99" s="32">
        <v>0</v>
      </c>
      <c r="M99" s="32">
        <v>0</v>
      </c>
      <c r="N99" s="39">
        <v>0.165</v>
      </c>
      <c r="O99" s="18">
        <f t="shared" si="3"/>
        <v>125.165</v>
      </c>
      <c r="P99" s="34" t="s">
        <v>908</v>
      </c>
    </row>
    <row r="100" spans="1:16" ht="22.5">
      <c r="A100" s="9">
        <v>98</v>
      </c>
      <c r="B100" s="35" t="s">
        <v>960</v>
      </c>
      <c r="C100" s="35" t="s">
        <v>961</v>
      </c>
      <c r="D100" s="35" t="s">
        <v>6</v>
      </c>
      <c r="E100" s="27" t="s">
        <v>7</v>
      </c>
      <c r="F100" s="36">
        <v>16350</v>
      </c>
      <c r="G100" s="37">
        <v>795000</v>
      </c>
      <c r="H100" s="29">
        <f t="shared" si="2"/>
        <v>357750</v>
      </c>
      <c r="I100" s="38">
        <v>1152750</v>
      </c>
      <c r="J100" s="32">
        <v>75</v>
      </c>
      <c r="K100" s="32">
        <v>50</v>
      </c>
      <c r="L100" s="32">
        <v>0</v>
      </c>
      <c r="M100" s="32">
        <v>0</v>
      </c>
      <c r="N100" s="39">
        <v>0.164</v>
      </c>
      <c r="O100" s="18">
        <f t="shared" si="3"/>
        <v>125.164</v>
      </c>
      <c r="P100" s="34" t="s">
        <v>908</v>
      </c>
    </row>
    <row r="101" spans="1:16" ht="22.5">
      <c r="A101" s="9">
        <v>99</v>
      </c>
      <c r="B101" s="20" t="s">
        <v>1107</v>
      </c>
      <c r="C101" s="20" t="s">
        <v>1072</v>
      </c>
      <c r="D101" s="20" t="s">
        <v>8</v>
      </c>
      <c r="E101" s="21" t="s">
        <v>9</v>
      </c>
      <c r="F101" s="22">
        <v>14425</v>
      </c>
      <c r="G101" s="40">
        <v>5500000</v>
      </c>
      <c r="H101" s="14">
        <f t="shared" si="2"/>
        <v>1890000</v>
      </c>
      <c r="I101" s="40">
        <v>7390000</v>
      </c>
      <c r="J101" s="24">
        <v>75</v>
      </c>
      <c r="K101" s="24">
        <v>0</v>
      </c>
      <c r="L101" s="24">
        <v>20</v>
      </c>
      <c r="M101" s="24">
        <v>30</v>
      </c>
      <c r="N101" s="25">
        <v>0.145</v>
      </c>
      <c r="O101" s="18">
        <f t="shared" si="3"/>
        <v>125.145</v>
      </c>
      <c r="P101" s="19" t="s">
        <v>908</v>
      </c>
    </row>
    <row r="102" spans="1:16" ht="22.5">
      <c r="A102" s="9">
        <v>100</v>
      </c>
      <c r="B102" s="20" t="s">
        <v>1107</v>
      </c>
      <c r="C102" s="20" t="s">
        <v>1072</v>
      </c>
      <c r="D102" s="20" t="s">
        <v>10</v>
      </c>
      <c r="E102" s="21" t="s">
        <v>11</v>
      </c>
      <c r="F102" s="22">
        <v>14425</v>
      </c>
      <c r="G102" s="40">
        <v>2000000</v>
      </c>
      <c r="H102" s="14">
        <f t="shared" si="2"/>
        <v>770000</v>
      </c>
      <c r="I102" s="40">
        <v>2770000</v>
      </c>
      <c r="J102" s="24">
        <v>75</v>
      </c>
      <c r="K102" s="24">
        <v>0</v>
      </c>
      <c r="L102" s="24">
        <v>20</v>
      </c>
      <c r="M102" s="24">
        <v>30</v>
      </c>
      <c r="N102" s="25">
        <v>0.144</v>
      </c>
      <c r="O102" s="18">
        <f t="shared" si="3"/>
        <v>125.144</v>
      </c>
      <c r="P102" s="19" t="s">
        <v>908</v>
      </c>
    </row>
    <row r="103" spans="1:16" ht="33.75">
      <c r="A103" s="9">
        <v>101</v>
      </c>
      <c r="B103" s="20" t="s">
        <v>1107</v>
      </c>
      <c r="C103" s="20" t="s">
        <v>1072</v>
      </c>
      <c r="D103" s="20" t="s">
        <v>12</v>
      </c>
      <c r="E103" s="21" t="s">
        <v>13</v>
      </c>
      <c r="F103" s="22">
        <v>14425</v>
      </c>
      <c r="G103" s="40">
        <v>1500000</v>
      </c>
      <c r="H103" s="14">
        <f t="shared" si="2"/>
        <v>610000</v>
      </c>
      <c r="I103" s="40">
        <v>2110000</v>
      </c>
      <c r="J103" s="24">
        <v>75</v>
      </c>
      <c r="K103" s="24">
        <v>0</v>
      </c>
      <c r="L103" s="24">
        <v>20</v>
      </c>
      <c r="M103" s="24">
        <v>30</v>
      </c>
      <c r="N103" s="25">
        <v>0.144</v>
      </c>
      <c r="O103" s="18">
        <f t="shared" si="3"/>
        <v>125.144</v>
      </c>
      <c r="P103" s="19" t="s">
        <v>908</v>
      </c>
    </row>
    <row r="104" spans="1:16" ht="22.5">
      <c r="A104" s="9">
        <v>102</v>
      </c>
      <c r="B104" s="26" t="s">
        <v>14</v>
      </c>
      <c r="C104" s="26" t="s">
        <v>939</v>
      </c>
      <c r="D104" s="26" t="s">
        <v>15</v>
      </c>
      <c r="E104" s="27" t="s">
        <v>16</v>
      </c>
      <c r="F104" s="28">
        <v>11666</v>
      </c>
      <c r="G104" s="29">
        <v>750000</v>
      </c>
      <c r="H104" s="48">
        <f t="shared" si="2"/>
        <v>337500</v>
      </c>
      <c r="I104" s="29">
        <v>1087500</v>
      </c>
      <c r="J104" s="31">
        <v>45</v>
      </c>
      <c r="K104" s="31">
        <v>0</v>
      </c>
      <c r="L104" s="30">
        <v>0</v>
      </c>
      <c r="M104" s="31">
        <v>80</v>
      </c>
      <c r="N104" s="33">
        <v>0.1166</v>
      </c>
      <c r="O104" s="18">
        <f t="shared" si="3"/>
        <v>125.1166</v>
      </c>
      <c r="P104" s="34" t="s">
        <v>908</v>
      </c>
    </row>
    <row r="105" spans="1:16" ht="45">
      <c r="A105" s="9">
        <v>103</v>
      </c>
      <c r="B105" s="26" t="s">
        <v>17</v>
      </c>
      <c r="C105" s="26" t="s">
        <v>948</v>
      </c>
      <c r="D105" s="26" t="s">
        <v>18</v>
      </c>
      <c r="E105" s="51" t="s">
        <v>19</v>
      </c>
      <c r="F105" s="52">
        <v>2408</v>
      </c>
      <c r="G105" s="68">
        <v>1465738</v>
      </c>
      <c r="H105" s="29">
        <f t="shared" si="2"/>
        <v>599036</v>
      </c>
      <c r="I105" s="68">
        <v>2064774</v>
      </c>
      <c r="J105" s="31">
        <v>125</v>
      </c>
      <c r="K105" s="31">
        <v>0</v>
      </c>
      <c r="L105" s="30">
        <v>0</v>
      </c>
      <c r="M105" s="31">
        <v>0</v>
      </c>
      <c r="N105" s="33">
        <v>0.024</v>
      </c>
      <c r="O105" s="18">
        <f t="shared" si="3"/>
        <v>125.024</v>
      </c>
      <c r="P105" s="34" t="s">
        <v>908</v>
      </c>
    </row>
    <row r="106" spans="1:16" ht="22.5">
      <c r="A106" s="9">
        <v>104</v>
      </c>
      <c r="B106" s="26" t="s">
        <v>933</v>
      </c>
      <c r="C106" s="26" t="s">
        <v>914</v>
      </c>
      <c r="D106" s="26" t="s">
        <v>20</v>
      </c>
      <c r="E106" s="27" t="s">
        <v>21</v>
      </c>
      <c r="F106" s="28">
        <v>33000</v>
      </c>
      <c r="G106" s="29">
        <v>350000</v>
      </c>
      <c r="H106" s="29">
        <f t="shared" si="2"/>
        <v>157500</v>
      </c>
      <c r="I106" s="29">
        <v>507500</v>
      </c>
      <c r="J106" s="31">
        <v>75</v>
      </c>
      <c r="K106" s="31">
        <v>0</v>
      </c>
      <c r="L106" s="32">
        <v>15</v>
      </c>
      <c r="M106" s="31">
        <v>30</v>
      </c>
      <c r="N106" s="33">
        <v>0.332</v>
      </c>
      <c r="O106" s="18">
        <f t="shared" si="3"/>
        <v>120.332</v>
      </c>
      <c r="P106" s="34" t="s">
        <v>908</v>
      </c>
    </row>
    <row r="107" spans="1:16" ht="22.5">
      <c r="A107" s="9">
        <v>105</v>
      </c>
      <c r="B107" s="26" t="s">
        <v>933</v>
      </c>
      <c r="C107" s="26" t="s">
        <v>914</v>
      </c>
      <c r="D107" s="26" t="s">
        <v>22</v>
      </c>
      <c r="E107" s="27" t="s">
        <v>23</v>
      </c>
      <c r="F107" s="28">
        <v>33000</v>
      </c>
      <c r="G107" s="29">
        <v>1100000</v>
      </c>
      <c r="H107" s="29">
        <f t="shared" si="2"/>
        <v>482000</v>
      </c>
      <c r="I107" s="29">
        <v>1582000</v>
      </c>
      <c r="J107" s="31">
        <v>75</v>
      </c>
      <c r="K107" s="31">
        <v>0</v>
      </c>
      <c r="L107" s="32">
        <v>15</v>
      </c>
      <c r="M107" s="31">
        <v>30</v>
      </c>
      <c r="N107" s="33">
        <v>0.331</v>
      </c>
      <c r="O107" s="18">
        <f t="shared" si="3"/>
        <v>120.331</v>
      </c>
      <c r="P107" s="34" t="s">
        <v>908</v>
      </c>
    </row>
    <row r="108" spans="1:16" ht="22.5">
      <c r="A108" s="9">
        <v>106</v>
      </c>
      <c r="B108" s="26" t="s">
        <v>933</v>
      </c>
      <c r="C108" s="26" t="s">
        <v>914</v>
      </c>
      <c r="D108" s="26" t="s">
        <v>24</v>
      </c>
      <c r="E108" s="27" t="s">
        <v>25</v>
      </c>
      <c r="F108" s="28">
        <v>33000</v>
      </c>
      <c r="G108" s="29">
        <v>200000</v>
      </c>
      <c r="H108" s="29">
        <f t="shared" si="2"/>
        <v>90000</v>
      </c>
      <c r="I108" s="29">
        <v>290000</v>
      </c>
      <c r="J108" s="31">
        <v>75</v>
      </c>
      <c r="K108" s="31">
        <v>0</v>
      </c>
      <c r="L108" s="32">
        <v>15</v>
      </c>
      <c r="M108" s="31">
        <v>30</v>
      </c>
      <c r="N108" s="33">
        <v>0.33</v>
      </c>
      <c r="O108" s="18">
        <f t="shared" si="3"/>
        <v>120.33</v>
      </c>
      <c r="P108" s="34" t="s">
        <v>908</v>
      </c>
    </row>
    <row r="109" spans="1:16" ht="22.5">
      <c r="A109" s="9">
        <v>107</v>
      </c>
      <c r="B109" s="20" t="s">
        <v>26</v>
      </c>
      <c r="C109" s="20" t="s">
        <v>27</v>
      </c>
      <c r="D109" s="20" t="s">
        <v>28</v>
      </c>
      <c r="E109" s="21" t="s">
        <v>29</v>
      </c>
      <c r="F109" s="22">
        <v>26500</v>
      </c>
      <c r="G109" s="40">
        <v>8500000</v>
      </c>
      <c r="H109" s="14">
        <f t="shared" si="2"/>
        <v>2850000</v>
      </c>
      <c r="I109" s="23">
        <v>11350000</v>
      </c>
      <c r="J109" s="24">
        <v>100</v>
      </c>
      <c r="K109" s="24">
        <v>0</v>
      </c>
      <c r="L109" s="24">
        <v>5</v>
      </c>
      <c r="M109" s="24">
        <v>15</v>
      </c>
      <c r="N109" s="25">
        <v>0.265</v>
      </c>
      <c r="O109" s="18">
        <f t="shared" si="3"/>
        <v>120.265</v>
      </c>
      <c r="P109" s="19" t="s">
        <v>908</v>
      </c>
    </row>
    <row r="110" spans="1:16" ht="12.75">
      <c r="A110" s="9">
        <v>108</v>
      </c>
      <c r="B110" s="26" t="s">
        <v>30</v>
      </c>
      <c r="C110" s="26" t="s">
        <v>939</v>
      </c>
      <c r="D110" s="26" t="s">
        <v>31</v>
      </c>
      <c r="E110" s="26" t="s">
        <v>32</v>
      </c>
      <c r="F110" s="28">
        <v>22630</v>
      </c>
      <c r="G110" s="29">
        <v>300000</v>
      </c>
      <c r="H110" s="29">
        <f t="shared" si="2"/>
        <v>129000</v>
      </c>
      <c r="I110" s="29">
        <v>429000</v>
      </c>
      <c r="J110" s="31">
        <v>75</v>
      </c>
      <c r="K110" s="31">
        <v>0</v>
      </c>
      <c r="L110" s="30">
        <v>15</v>
      </c>
      <c r="M110" s="31">
        <v>30</v>
      </c>
      <c r="N110" s="33">
        <v>0.226</v>
      </c>
      <c r="O110" s="10">
        <f t="shared" si="3"/>
        <v>120.226</v>
      </c>
      <c r="P110" s="34" t="s">
        <v>993</v>
      </c>
    </row>
    <row r="111" spans="1:16" ht="22.5">
      <c r="A111" s="9">
        <v>109</v>
      </c>
      <c r="B111" s="26" t="s">
        <v>33</v>
      </c>
      <c r="C111" s="26" t="s">
        <v>948</v>
      </c>
      <c r="D111" s="26" t="s">
        <v>34</v>
      </c>
      <c r="E111" s="27" t="s">
        <v>35</v>
      </c>
      <c r="F111" s="28">
        <v>11484</v>
      </c>
      <c r="G111" s="29">
        <v>1118625</v>
      </c>
      <c r="H111" s="29">
        <f t="shared" si="2"/>
        <v>487478</v>
      </c>
      <c r="I111" s="29">
        <v>1606103</v>
      </c>
      <c r="J111" s="31">
        <v>75</v>
      </c>
      <c r="K111" s="31">
        <v>0</v>
      </c>
      <c r="L111" s="32">
        <v>15</v>
      </c>
      <c r="M111" s="31">
        <v>30</v>
      </c>
      <c r="N111" s="33">
        <v>0.126</v>
      </c>
      <c r="O111" s="18">
        <f t="shared" si="3"/>
        <v>120.126</v>
      </c>
      <c r="P111" s="34" t="s">
        <v>908</v>
      </c>
    </row>
    <row r="112" spans="1:16" ht="12.75">
      <c r="A112" s="9">
        <v>110</v>
      </c>
      <c r="B112" s="26" t="s">
        <v>33</v>
      </c>
      <c r="C112" s="26" t="s">
        <v>948</v>
      </c>
      <c r="D112" s="26" t="s">
        <v>36</v>
      </c>
      <c r="E112" s="27" t="s">
        <v>37</v>
      </c>
      <c r="F112" s="28">
        <v>11484</v>
      </c>
      <c r="G112" s="29">
        <v>217305</v>
      </c>
      <c r="H112" s="29">
        <f t="shared" si="2"/>
        <v>97787</v>
      </c>
      <c r="I112" s="29">
        <v>315092</v>
      </c>
      <c r="J112" s="31">
        <v>75</v>
      </c>
      <c r="K112" s="31">
        <v>0</v>
      </c>
      <c r="L112" s="32">
        <v>15</v>
      </c>
      <c r="M112" s="31">
        <v>30</v>
      </c>
      <c r="N112" s="33">
        <v>0.125</v>
      </c>
      <c r="O112" s="18">
        <f t="shared" si="3"/>
        <v>120.125</v>
      </c>
      <c r="P112" s="34" t="s">
        <v>908</v>
      </c>
    </row>
    <row r="113" spans="1:16" ht="22.5">
      <c r="A113" s="9">
        <v>111</v>
      </c>
      <c r="B113" s="26" t="s">
        <v>33</v>
      </c>
      <c r="C113" s="26" t="s">
        <v>948</v>
      </c>
      <c r="D113" s="26" t="s">
        <v>38</v>
      </c>
      <c r="E113" s="27" t="s">
        <v>39</v>
      </c>
      <c r="F113" s="28">
        <v>11484</v>
      </c>
      <c r="G113" s="29">
        <v>1667072</v>
      </c>
      <c r="H113" s="29">
        <f t="shared" si="2"/>
        <v>663463</v>
      </c>
      <c r="I113" s="29">
        <v>2330535</v>
      </c>
      <c r="J113" s="31">
        <v>75</v>
      </c>
      <c r="K113" s="31">
        <v>0</v>
      </c>
      <c r="L113" s="32">
        <v>15</v>
      </c>
      <c r="M113" s="31">
        <v>30</v>
      </c>
      <c r="N113" s="33">
        <v>0.124</v>
      </c>
      <c r="O113" s="18">
        <f t="shared" si="3"/>
        <v>120.124</v>
      </c>
      <c r="P113" s="34" t="s">
        <v>908</v>
      </c>
    </row>
    <row r="114" spans="1:16" ht="12.75">
      <c r="A114" s="9">
        <v>112</v>
      </c>
      <c r="B114" s="26" t="s">
        <v>33</v>
      </c>
      <c r="C114" s="26" t="s">
        <v>948</v>
      </c>
      <c r="D114" s="26" t="s">
        <v>40</v>
      </c>
      <c r="E114" s="27" t="s">
        <v>41</v>
      </c>
      <c r="F114" s="28">
        <v>11484</v>
      </c>
      <c r="G114" s="29">
        <v>477153</v>
      </c>
      <c r="H114" s="29">
        <f t="shared" si="2"/>
        <v>214719</v>
      </c>
      <c r="I114" s="29">
        <v>691872</v>
      </c>
      <c r="J114" s="31">
        <v>75</v>
      </c>
      <c r="K114" s="31">
        <v>0</v>
      </c>
      <c r="L114" s="32">
        <v>15</v>
      </c>
      <c r="M114" s="31">
        <v>30</v>
      </c>
      <c r="N114" s="33">
        <v>0.123</v>
      </c>
      <c r="O114" s="18">
        <f t="shared" si="3"/>
        <v>120.123</v>
      </c>
      <c r="P114" s="34" t="s">
        <v>908</v>
      </c>
    </row>
    <row r="115" spans="1:16" ht="12.75">
      <c r="A115" s="9">
        <v>113</v>
      </c>
      <c r="B115" s="26" t="s">
        <v>33</v>
      </c>
      <c r="C115" s="26" t="s">
        <v>948</v>
      </c>
      <c r="D115" s="26" t="s">
        <v>42</v>
      </c>
      <c r="E115" s="27" t="s">
        <v>43</v>
      </c>
      <c r="F115" s="28">
        <v>11484</v>
      </c>
      <c r="G115" s="29">
        <v>791314</v>
      </c>
      <c r="H115" s="29">
        <f t="shared" si="2"/>
        <v>356091</v>
      </c>
      <c r="I115" s="29">
        <v>1147405</v>
      </c>
      <c r="J115" s="31">
        <v>75</v>
      </c>
      <c r="K115" s="31">
        <v>0</v>
      </c>
      <c r="L115" s="32">
        <v>15</v>
      </c>
      <c r="M115" s="31">
        <v>30</v>
      </c>
      <c r="N115" s="33">
        <v>0.122</v>
      </c>
      <c r="O115" s="18">
        <f t="shared" si="3"/>
        <v>120.122</v>
      </c>
      <c r="P115" s="34" t="s">
        <v>908</v>
      </c>
    </row>
    <row r="116" spans="1:16" ht="12.75">
      <c r="A116" s="9">
        <v>114</v>
      </c>
      <c r="B116" s="26" t="s">
        <v>33</v>
      </c>
      <c r="C116" s="26" t="s">
        <v>948</v>
      </c>
      <c r="D116" s="26" t="s">
        <v>44</v>
      </c>
      <c r="E116" s="27" t="s">
        <v>45</v>
      </c>
      <c r="F116" s="28">
        <v>11484</v>
      </c>
      <c r="G116" s="29">
        <v>450005</v>
      </c>
      <c r="H116" s="29">
        <f t="shared" si="2"/>
        <v>202502</v>
      </c>
      <c r="I116" s="29">
        <v>652507</v>
      </c>
      <c r="J116" s="31">
        <v>75</v>
      </c>
      <c r="K116" s="31">
        <v>0</v>
      </c>
      <c r="L116" s="32">
        <v>15</v>
      </c>
      <c r="M116" s="31">
        <v>30</v>
      </c>
      <c r="N116" s="33">
        <v>0.121</v>
      </c>
      <c r="O116" s="18">
        <f t="shared" si="3"/>
        <v>120.121</v>
      </c>
      <c r="P116" s="34" t="s">
        <v>908</v>
      </c>
    </row>
    <row r="117" spans="1:16" ht="12.75">
      <c r="A117" s="9">
        <v>115</v>
      </c>
      <c r="B117" s="26" t="s">
        <v>33</v>
      </c>
      <c r="C117" s="26" t="s">
        <v>948</v>
      </c>
      <c r="D117" s="26" t="s">
        <v>46</v>
      </c>
      <c r="E117" s="27" t="s">
        <v>47</v>
      </c>
      <c r="F117" s="28">
        <v>11484</v>
      </c>
      <c r="G117" s="29">
        <v>856487</v>
      </c>
      <c r="H117" s="29">
        <f t="shared" si="2"/>
        <v>385419</v>
      </c>
      <c r="I117" s="29">
        <v>1241906</v>
      </c>
      <c r="J117" s="31">
        <v>75</v>
      </c>
      <c r="K117" s="31">
        <v>0</v>
      </c>
      <c r="L117" s="32">
        <v>15</v>
      </c>
      <c r="M117" s="31">
        <v>30</v>
      </c>
      <c r="N117" s="33">
        <v>0.12</v>
      </c>
      <c r="O117" s="18">
        <f t="shared" si="3"/>
        <v>120.12</v>
      </c>
      <c r="P117" s="34" t="s">
        <v>908</v>
      </c>
    </row>
    <row r="118" spans="1:16" ht="12.75">
      <c r="A118" s="9">
        <v>116</v>
      </c>
      <c r="B118" s="26" t="s">
        <v>33</v>
      </c>
      <c r="C118" s="26" t="s">
        <v>948</v>
      </c>
      <c r="D118" s="26" t="s">
        <v>48</v>
      </c>
      <c r="E118" s="27" t="s">
        <v>49</v>
      </c>
      <c r="F118" s="28">
        <v>11484</v>
      </c>
      <c r="G118" s="29">
        <v>379973</v>
      </c>
      <c r="H118" s="29">
        <f t="shared" si="2"/>
        <v>170988</v>
      </c>
      <c r="I118" s="29">
        <v>550961</v>
      </c>
      <c r="J118" s="31">
        <v>75</v>
      </c>
      <c r="K118" s="31">
        <v>0</v>
      </c>
      <c r="L118" s="32">
        <v>15</v>
      </c>
      <c r="M118" s="31">
        <v>30</v>
      </c>
      <c r="N118" s="33">
        <v>0.119</v>
      </c>
      <c r="O118" s="18">
        <f t="shared" si="3"/>
        <v>120.119</v>
      </c>
      <c r="P118" s="34" t="s">
        <v>908</v>
      </c>
    </row>
    <row r="119" spans="1:16" ht="12.75">
      <c r="A119" s="9">
        <v>117</v>
      </c>
      <c r="B119" s="26" t="s">
        <v>33</v>
      </c>
      <c r="C119" s="26" t="s">
        <v>948</v>
      </c>
      <c r="D119" s="26" t="s">
        <v>50</v>
      </c>
      <c r="E119" s="27" t="s">
        <v>51</v>
      </c>
      <c r="F119" s="28">
        <v>11484</v>
      </c>
      <c r="G119" s="29">
        <v>326319</v>
      </c>
      <c r="H119" s="29">
        <f t="shared" si="2"/>
        <v>146844</v>
      </c>
      <c r="I119" s="29">
        <v>473163</v>
      </c>
      <c r="J119" s="31">
        <v>75</v>
      </c>
      <c r="K119" s="31">
        <v>0</v>
      </c>
      <c r="L119" s="32">
        <v>15</v>
      </c>
      <c r="M119" s="31">
        <v>30</v>
      </c>
      <c r="N119" s="33">
        <v>0.118</v>
      </c>
      <c r="O119" s="18">
        <f t="shared" si="3"/>
        <v>120.118</v>
      </c>
      <c r="P119" s="34" t="s">
        <v>908</v>
      </c>
    </row>
    <row r="120" spans="1:16" ht="12.75">
      <c r="A120" s="9">
        <v>118</v>
      </c>
      <c r="B120" s="26" t="s">
        <v>33</v>
      </c>
      <c r="C120" s="26" t="s">
        <v>948</v>
      </c>
      <c r="D120" s="26" t="s">
        <v>52</v>
      </c>
      <c r="E120" s="27" t="s">
        <v>53</v>
      </c>
      <c r="F120" s="28">
        <v>11484</v>
      </c>
      <c r="G120" s="29">
        <v>755272</v>
      </c>
      <c r="H120" s="29">
        <f t="shared" si="2"/>
        <v>339872</v>
      </c>
      <c r="I120" s="29">
        <v>1095144</v>
      </c>
      <c r="J120" s="31">
        <v>75</v>
      </c>
      <c r="K120" s="31">
        <v>0</v>
      </c>
      <c r="L120" s="32">
        <v>15</v>
      </c>
      <c r="M120" s="31">
        <v>30</v>
      </c>
      <c r="N120" s="33">
        <v>0.117</v>
      </c>
      <c r="O120" s="18">
        <f t="shared" si="3"/>
        <v>120.117</v>
      </c>
      <c r="P120" s="34" t="s">
        <v>908</v>
      </c>
    </row>
    <row r="121" spans="1:16" ht="12.75">
      <c r="A121" s="9">
        <v>119</v>
      </c>
      <c r="B121" s="26" t="s">
        <v>33</v>
      </c>
      <c r="C121" s="26" t="s">
        <v>948</v>
      </c>
      <c r="D121" s="26" t="s">
        <v>54</v>
      </c>
      <c r="E121" s="27" t="s">
        <v>55</v>
      </c>
      <c r="F121" s="28">
        <v>11484</v>
      </c>
      <c r="G121" s="29">
        <v>2038605</v>
      </c>
      <c r="H121" s="29">
        <f t="shared" si="2"/>
        <v>782354</v>
      </c>
      <c r="I121" s="29">
        <v>2820959</v>
      </c>
      <c r="J121" s="31">
        <v>75</v>
      </c>
      <c r="K121" s="31">
        <v>0</v>
      </c>
      <c r="L121" s="32">
        <v>15</v>
      </c>
      <c r="M121" s="31">
        <v>30</v>
      </c>
      <c r="N121" s="33">
        <v>0.116</v>
      </c>
      <c r="O121" s="18">
        <f t="shared" si="3"/>
        <v>120.116</v>
      </c>
      <c r="P121" s="34" t="s">
        <v>908</v>
      </c>
    </row>
    <row r="122" spans="1:16" ht="22.5">
      <c r="A122" s="9">
        <v>120</v>
      </c>
      <c r="B122" s="26" t="s">
        <v>33</v>
      </c>
      <c r="C122" s="26" t="s">
        <v>948</v>
      </c>
      <c r="D122" s="26" t="s">
        <v>56</v>
      </c>
      <c r="E122" s="27" t="s">
        <v>57</v>
      </c>
      <c r="F122" s="28">
        <v>11484</v>
      </c>
      <c r="G122" s="29">
        <v>799205</v>
      </c>
      <c r="H122" s="29">
        <f t="shared" si="2"/>
        <v>359642</v>
      </c>
      <c r="I122" s="29">
        <v>1158847</v>
      </c>
      <c r="J122" s="31">
        <v>75</v>
      </c>
      <c r="K122" s="31">
        <v>0</v>
      </c>
      <c r="L122" s="32">
        <v>15</v>
      </c>
      <c r="M122" s="31">
        <v>30</v>
      </c>
      <c r="N122" s="33">
        <v>0.115</v>
      </c>
      <c r="O122" s="18">
        <f t="shared" si="3"/>
        <v>120.115</v>
      </c>
      <c r="P122" s="34" t="s">
        <v>908</v>
      </c>
    </row>
    <row r="123" spans="1:16" ht="22.5">
      <c r="A123" s="9">
        <v>121</v>
      </c>
      <c r="B123" s="35" t="s">
        <v>58</v>
      </c>
      <c r="C123" s="35" t="s">
        <v>972</v>
      </c>
      <c r="D123" s="35" t="s">
        <v>59</v>
      </c>
      <c r="E123" s="27" t="s">
        <v>60</v>
      </c>
      <c r="F123" s="36">
        <v>9100</v>
      </c>
      <c r="G123" s="37">
        <v>485000</v>
      </c>
      <c r="H123" s="29">
        <f t="shared" si="2"/>
        <v>218250</v>
      </c>
      <c r="I123" s="38">
        <v>703250</v>
      </c>
      <c r="J123" s="32">
        <v>75</v>
      </c>
      <c r="K123" s="32">
        <v>0</v>
      </c>
      <c r="L123" s="32">
        <v>15</v>
      </c>
      <c r="M123" s="32">
        <v>30</v>
      </c>
      <c r="N123" s="39">
        <v>0.092</v>
      </c>
      <c r="O123" s="18">
        <f t="shared" si="3"/>
        <v>120.092</v>
      </c>
      <c r="P123" s="34" t="s">
        <v>908</v>
      </c>
    </row>
    <row r="124" spans="1:16" ht="33.75">
      <c r="A124" s="9">
        <v>122</v>
      </c>
      <c r="B124" s="35" t="s">
        <v>58</v>
      </c>
      <c r="C124" s="35" t="s">
        <v>972</v>
      </c>
      <c r="D124" s="35" t="s">
        <v>62</v>
      </c>
      <c r="E124" s="27" t="s">
        <v>63</v>
      </c>
      <c r="F124" s="36">
        <v>9100</v>
      </c>
      <c r="G124" s="37">
        <v>250000</v>
      </c>
      <c r="H124" s="29">
        <f t="shared" si="2"/>
        <v>112500</v>
      </c>
      <c r="I124" s="38">
        <v>362500</v>
      </c>
      <c r="J124" s="32">
        <v>75</v>
      </c>
      <c r="K124" s="32">
        <v>0</v>
      </c>
      <c r="L124" s="32">
        <v>15</v>
      </c>
      <c r="M124" s="32">
        <v>30</v>
      </c>
      <c r="N124" s="39">
        <v>0.091</v>
      </c>
      <c r="O124" s="18">
        <f t="shared" si="3"/>
        <v>120.091</v>
      </c>
      <c r="P124" s="34" t="s">
        <v>908</v>
      </c>
    </row>
    <row r="125" spans="1:16" ht="22.5">
      <c r="A125" s="9">
        <v>123</v>
      </c>
      <c r="B125" s="35" t="s">
        <v>58</v>
      </c>
      <c r="C125" s="35" t="s">
        <v>972</v>
      </c>
      <c r="D125" s="35" t="s">
        <v>64</v>
      </c>
      <c r="E125" s="27" t="s">
        <v>65</v>
      </c>
      <c r="F125" s="36">
        <v>9100</v>
      </c>
      <c r="G125" s="37">
        <v>1000000</v>
      </c>
      <c r="H125" s="29">
        <f t="shared" si="2"/>
        <v>450000</v>
      </c>
      <c r="I125" s="38">
        <v>1450000</v>
      </c>
      <c r="J125" s="32">
        <v>75</v>
      </c>
      <c r="K125" s="32">
        <v>0</v>
      </c>
      <c r="L125" s="32">
        <v>15</v>
      </c>
      <c r="M125" s="32">
        <v>30</v>
      </c>
      <c r="N125" s="39">
        <v>0.09</v>
      </c>
      <c r="O125" s="18">
        <f t="shared" si="3"/>
        <v>120.09</v>
      </c>
      <c r="P125" s="34" t="s">
        <v>908</v>
      </c>
    </row>
    <row r="126" spans="1:16" ht="33.75">
      <c r="A126" s="9">
        <v>124</v>
      </c>
      <c r="B126" s="35" t="s">
        <v>66</v>
      </c>
      <c r="C126" s="41" t="s">
        <v>67</v>
      </c>
      <c r="D126" s="35" t="s">
        <v>68</v>
      </c>
      <c r="E126" s="27" t="s">
        <v>69</v>
      </c>
      <c r="F126" s="36">
        <v>4250</v>
      </c>
      <c r="G126" s="42">
        <v>1500000</v>
      </c>
      <c r="H126" s="87">
        <f t="shared" si="2"/>
        <v>794250</v>
      </c>
      <c r="I126" s="43">
        <v>2294250</v>
      </c>
      <c r="J126" s="44">
        <v>75</v>
      </c>
      <c r="K126" s="44">
        <v>0</v>
      </c>
      <c r="L126" s="44">
        <v>15</v>
      </c>
      <c r="M126" s="44">
        <v>30</v>
      </c>
      <c r="N126" s="45">
        <v>0.044</v>
      </c>
      <c r="O126" s="46">
        <f t="shared" si="3"/>
        <v>120.044</v>
      </c>
      <c r="P126" s="34" t="s">
        <v>993</v>
      </c>
    </row>
    <row r="127" spans="1:16" ht="22.5">
      <c r="A127" s="9">
        <v>125</v>
      </c>
      <c r="B127" s="26" t="s">
        <v>70</v>
      </c>
      <c r="C127" s="50" t="s">
        <v>972</v>
      </c>
      <c r="D127" s="26" t="s">
        <v>71</v>
      </c>
      <c r="E127" s="51" t="s">
        <v>72</v>
      </c>
      <c r="F127" s="84">
        <v>88088</v>
      </c>
      <c r="G127" s="53">
        <v>2500000</v>
      </c>
      <c r="H127" s="48">
        <f t="shared" si="2"/>
        <v>930000</v>
      </c>
      <c r="I127" s="53">
        <v>3430000</v>
      </c>
      <c r="J127" s="54">
        <v>100</v>
      </c>
      <c r="K127" s="54">
        <v>0</v>
      </c>
      <c r="L127" s="55">
        <v>0</v>
      </c>
      <c r="M127" s="54">
        <v>15</v>
      </c>
      <c r="N127" s="88">
        <v>0.8808</v>
      </c>
      <c r="O127" s="46">
        <f t="shared" si="3"/>
        <v>115.8808</v>
      </c>
      <c r="P127" s="47" t="s">
        <v>908</v>
      </c>
    </row>
    <row r="128" spans="1:16" ht="22.5">
      <c r="A128" s="9">
        <v>126</v>
      </c>
      <c r="B128" s="26" t="s">
        <v>73</v>
      </c>
      <c r="C128" s="26" t="s">
        <v>948</v>
      </c>
      <c r="D128" s="26" t="s">
        <v>74</v>
      </c>
      <c r="E128" s="51" t="s">
        <v>75</v>
      </c>
      <c r="F128" s="52">
        <v>47010</v>
      </c>
      <c r="G128" s="68">
        <v>600000</v>
      </c>
      <c r="H128" s="29">
        <v>0</v>
      </c>
      <c r="I128" s="68">
        <v>600000</v>
      </c>
      <c r="J128" s="31">
        <v>100</v>
      </c>
      <c r="K128" s="31">
        <v>0</v>
      </c>
      <c r="L128" s="30">
        <v>0</v>
      </c>
      <c r="M128" s="31">
        <v>15</v>
      </c>
      <c r="N128" s="33">
        <v>0.47</v>
      </c>
      <c r="O128" s="18">
        <f t="shared" si="3"/>
        <v>115.47</v>
      </c>
      <c r="P128" s="34" t="s">
        <v>917</v>
      </c>
    </row>
    <row r="129" spans="1:16" ht="12.75">
      <c r="A129" s="9">
        <v>127</v>
      </c>
      <c r="B129" s="35" t="s">
        <v>947</v>
      </c>
      <c r="C129" s="35" t="s">
        <v>948</v>
      </c>
      <c r="D129" s="35" t="s">
        <v>76</v>
      </c>
      <c r="E129" s="27" t="s">
        <v>77</v>
      </c>
      <c r="F129" s="36">
        <v>26564</v>
      </c>
      <c r="G129" s="38">
        <v>1000000</v>
      </c>
      <c r="H129" s="29">
        <f aca="true" t="shared" si="4" ref="H129:H192">I129-G129</f>
        <v>450000</v>
      </c>
      <c r="I129" s="38">
        <v>1450000</v>
      </c>
      <c r="J129" s="32">
        <v>50</v>
      </c>
      <c r="K129" s="32">
        <v>50</v>
      </c>
      <c r="L129" s="32">
        <v>15</v>
      </c>
      <c r="M129" s="32">
        <v>0</v>
      </c>
      <c r="N129" s="39">
        <v>0.266</v>
      </c>
      <c r="O129" s="18">
        <f t="shared" si="3"/>
        <v>115.266</v>
      </c>
      <c r="P129" s="34" t="s">
        <v>908</v>
      </c>
    </row>
    <row r="130" spans="1:16" ht="33.75">
      <c r="A130" s="9">
        <v>128</v>
      </c>
      <c r="B130" s="26" t="s">
        <v>78</v>
      </c>
      <c r="C130" s="50" t="s">
        <v>939</v>
      </c>
      <c r="D130" s="49" t="s">
        <v>79</v>
      </c>
      <c r="E130" s="51" t="s">
        <v>80</v>
      </c>
      <c r="F130" s="52">
        <v>12452</v>
      </c>
      <c r="G130" s="53">
        <v>946350</v>
      </c>
      <c r="H130" s="29">
        <f t="shared" si="4"/>
        <v>213650</v>
      </c>
      <c r="I130" s="53">
        <v>1160000</v>
      </c>
      <c r="J130" s="54">
        <v>100</v>
      </c>
      <c r="K130" s="54">
        <v>0</v>
      </c>
      <c r="L130" s="55">
        <v>0</v>
      </c>
      <c r="M130" s="54">
        <v>15</v>
      </c>
      <c r="N130" s="88">
        <v>0.1245</v>
      </c>
      <c r="O130" s="18">
        <f t="shared" si="3"/>
        <v>115.1245</v>
      </c>
      <c r="P130" s="34" t="s">
        <v>993</v>
      </c>
    </row>
    <row r="131" spans="1:16" ht="22.5">
      <c r="A131" s="9">
        <v>129</v>
      </c>
      <c r="B131" s="26" t="s">
        <v>81</v>
      </c>
      <c r="C131" s="26" t="s">
        <v>990</v>
      </c>
      <c r="D131" s="26" t="s">
        <v>82</v>
      </c>
      <c r="E131" s="27" t="s">
        <v>83</v>
      </c>
      <c r="F131" s="28">
        <v>10133</v>
      </c>
      <c r="G131" s="29">
        <v>4730000</v>
      </c>
      <c r="H131" s="29">
        <f t="shared" si="4"/>
        <v>1549000</v>
      </c>
      <c r="I131" s="29">
        <v>6279000</v>
      </c>
      <c r="J131" s="31">
        <v>100</v>
      </c>
      <c r="K131" s="31">
        <v>0</v>
      </c>
      <c r="L131" s="32">
        <v>15</v>
      </c>
      <c r="M131" s="31">
        <v>0</v>
      </c>
      <c r="N131" s="33">
        <v>0.1013</v>
      </c>
      <c r="O131" s="18">
        <f aca="true" t="shared" si="5" ref="O131:O194">SUM(J131:N131)</f>
        <v>115.1013</v>
      </c>
      <c r="P131" s="34" t="s">
        <v>993</v>
      </c>
    </row>
    <row r="132" spans="1:16" ht="22.5">
      <c r="A132" s="9">
        <v>130</v>
      </c>
      <c r="B132" s="26" t="s">
        <v>84</v>
      </c>
      <c r="C132" s="26" t="s">
        <v>926</v>
      </c>
      <c r="D132" s="26" t="s">
        <v>85</v>
      </c>
      <c r="E132" s="31" t="s">
        <v>86</v>
      </c>
      <c r="F132" s="28">
        <v>5516</v>
      </c>
      <c r="G132" s="29">
        <v>450000</v>
      </c>
      <c r="H132" s="29">
        <f t="shared" si="4"/>
        <v>202500</v>
      </c>
      <c r="I132" s="29">
        <v>652500</v>
      </c>
      <c r="J132" s="31">
        <v>100</v>
      </c>
      <c r="K132" s="31">
        <v>0</v>
      </c>
      <c r="L132" s="30">
        <v>15</v>
      </c>
      <c r="M132" s="31">
        <v>0</v>
      </c>
      <c r="N132" s="33">
        <v>0.055</v>
      </c>
      <c r="O132" s="18">
        <f t="shared" si="5"/>
        <v>115.055</v>
      </c>
      <c r="P132" s="34" t="s">
        <v>908</v>
      </c>
    </row>
    <row r="133" spans="1:16" ht="22.5">
      <c r="A133" s="9">
        <v>131</v>
      </c>
      <c r="B133" s="35" t="s">
        <v>87</v>
      </c>
      <c r="C133" s="35" t="s">
        <v>981</v>
      </c>
      <c r="D133" s="35" t="s">
        <v>88</v>
      </c>
      <c r="E133" s="27" t="s">
        <v>89</v>
      </c>
      <c r="F133" s="36">
        <v>3289</v>
      </c>
      <c r="G133" s="29">
        <v>2220200</v>
      </c>
      <c r="H133" s="29">
        <f t="shared" si="4"/>
        <v>820970</v>
      </c>
      <c r="I133" s="38">
        <v>3041170</v>
      </c>
      <c r="J133" s="32">
        <v>100</v>
      </c>
      <c r="K133" s="32">
        <v>0</v>
      </c>
      <c r="L133" s="32">
        <v>0</v>
      </c>
      <c r="M133" s="32">
        <v>15</v>
      </c>
      <c r="N133" s="33">
        <v>0.03289</v>
      </c>
      <c r="O133" s="18">
        <f t="shared" si="5"/>
        <v>115.03289</v>
      </c>
      <c r="P133" s="34" t="s">
        <v>993</v>
      </c>
    </row>
    <row r="134" spans="1:16" ht="12.75">
      <c r="A134" s="9">
        <v>132</v>
      </c>
      <c r="B134" s="20" t="s">
        <v>909</v>
      </c>
      <c r="C134" s="20" t="s">
        <v>910</v>
      </c>
      <c r="D134" s="20" t="s">
        <v>90</v>
      </c>
      <c r="E134" s="21" t="s">
        <v>91</v>
      </c>
      <c r="F134" s="22">
        <v>314900</v>
      </c>
      <c r="G134" s="14">
        <v>1700000</v>
      </c>
      <c r="H134" s="14">
        <f t="shared" si="4"/>
        <v>674000</v>
      </c>
      <c r="I134" s="23">
        <v>2374000</v>
      </c>
      <c r="J134" s="24">
        <v>60</v>
      </c>
      <c r="K134" s="24">
        <v>0</v>
      </c>
      <c r="L134" s="24">
        <v>20</v>
      </c>
      <c r="M134" s="24">
        <v>30</v>
      </c>
      <c r="N134" s="25">
        <v>3.149</v>
      </c>
      <c r="O134" s="18">
        <f t="shared" si="5"/>
        <v>113.149</v>
      </c>
      <c r="P134" s="19" t="s">
        <v>908</v>
      </c>
    </row>
    <row r="135" spans="1:16" ht="22.5">
      <c r="A135" s="9">
        <v>133</v>
      </c>
      <c r="B135" s="20" t="s">
        <v>909</v>
      </c>
      <c r="C135" s="20" t="s">
        <v>910</v>
      </c>
      <c r="D135" s="20" t="s">
        <v>92</v>
      </c>
      <c r="E135" s="21" t="s">
        <v>93</v>
      </c>
      <c r="F135" s="22">
        <v>314900</v>
      </c>
      <c r="G135" s="14">
        <v>800000</v>
      </c>
      <c r="H135" s="14">
        <f t="shared" si="4"/>
        <v>360000</v>
      </c>
      <c r="I135" s="23">
        <v>1160000</v>
      </c>
      <c r="J135" s="24">
        <v>60</v>
      </c>
      <c r="K135" s="24">
        <v>0</v>
      </c>
      <c r="L135" s="24">
        <v>20</v>
      </c>
      <c r="M135" s="24">
        <v>30</v>
      </c>
      <c r="N135" s="25">
        <v>3.148</v>
      </c>
      <c r="O135" s="18">
        <f t="shared" si="5"/>
        <v>113.148</v>
      </c>
      <c r="P135" s="19" t="s">
        <v>908</v>
      </c>
    </row>
    <row r="136" spans="1:16" ht="22.5">
      <c r="A136" s="9">
        <v>134</v>
      </c>
      <c r="B136" s="10" t="s">
        <v>94</v>
      </c>
      <c r="C136" s="10" t="s">
        <v>926</v>
      </c>
      <c r="D136" s="10" t="s">
        <v>95</v>
      </c>
      <c r="E136" s="11" t="s">
        <v>96</v>
      </c>
      <c r="F136" s="89">
        <v>255000</v>
      </c>
      <c r="G136" s="13">
        <v>6000000</v>
      </c>
      <c r="H136" s="14">
        <f t="shared" si="4"/>
        <v>2050000</v>
      </c>
      <c r="I136" s="13">
        <v>8050000</v>
      </c>
      <c r="J136" s="15">
        <v>75</v>
      </c>
      <c r="K136" s="15">
        <v>0</v>
      </c>
      <c r="L136" s="16">
        <v>20</v>
      </c>
      <c r="M136" s="15">
        <v>15</v>
      </c>
      <c r="N136" s="17">
        <v>2.55</v>
      </c>
      <c r="O136" s="18">
        <f t="shared" si="5"/>
        <v>112.55</v>
      </c>
      <c r="P136" s="19" t="s">
        <v>908</v>
      </c>
    </row>
    <row r="137" spans="1:16" ht="22.5">
      <c r="A137" s="9">
        <v>135</v>
      </c>
      <c r="B137" s="26" t="s">
        <v>1096</v>
      </c>
      <c r="C137" s="26" t="s">
        <v>939</v>
      </c>
      <c r="D137" s="26" t="s">
        <v>97</v>
      </c>
      <c r="E137" s="27" t="s">
        <v>98</v>
      </c>
      <c r="F137" s="28">
        <v>134108</v>
      </c>
      <c r="G137" s="29">
        <v>4600000</v>
      </c>
      <c r="H137" s="29">
        <f t="shared" si="4"/>
        <v>1102480</v>
      </c>
      <c r="I137" s="29">
        <v>5702480</v>
      </c>
      <c r="J137" s="31">
        <v>75</v>
      </c>
      <c r="K137" s="30">
        <v>0</v>
      </c>
      <c r="L137" s="32">
        <v>20</v>
      </c>
      <c r="M137" s="31">
        <v>15</v>
      </c>
      <c r="N137" s="33">
        <v>1.341</v>
      </c>
      <c r="O137" s="18">
        <f t="shared" si="5"/>
        <v>111.341</v>
      </c>
      <c r="P137" s="34" t="s">
        <v>908</v>
      </c>
    </row>
    <row r="138" spans="1:16" ht="33.75">
      <c r="A138" s="9">
        <v>136</v>
      </c>
      <c r="B138" s="10" t="s">
        <v>99</v>
      </c>
      <c r="C138" s="10" t="s">
        <v>1072</v>
      </c>
      <c r="D138" s="10" t="s">
        <v>100</v>
      </c>
      <c r="E138" s="10" t="s">
        <v>101</v>
      </c>
      <c r="F138" s="90">
        <v>40500</v>
      </c>
      <c r="G138" s="14">
        <v>1200000</v>
      </c>
      <c r="H138" s="14">
        <f t="shared" si="4"/>
        <v>280500</v>
      </c>
      <c r="I138" s="14">
        <v>1480500</v>
      </c>
      <c r="J138" s="15">
        <v>75</v>
      </c>
      <c r="K138" s="15">
        <v>0</v>
      </c>
      <c r="L138" s="24">
        <v>20</v>
      </c>
      <c r="M138" s="15">
        <v>15</v>
      </c>
      <c r="N138" s="17">
        <v>0.406</v>
      </c>
      <c r="O138" s="10">
        <f t="shared" si="5"/>
        <v>110.406</v>
      </c>
      <c r="P138" s="19" t="s">
        <v>917</v>
      </c>
    </row>
    <row r="139" spans="1:16" ht="22.5">
      <c r="A139" s="9">
        <v>137</v>
      </c>
      <c r="B139" s="10" t="s">
        <v>99</v>
      </c>
      <c r="C139" s="10" t="s">
        <v>1072</v>
      </c>
      <c r="D139" s="10" t="s">
        <v>102</v>
      </c>
      <c r="E139" s="10" t="s">
        <v>103</v>
      </c>
      <c r="F139" s="90">
        <v>40500</v>
      </c>
      <c r="G139" s="14">
        <v>750000</v>
      </c>
      <c r="H139" s="14">
        <f t="shared" si="4"/>
        <v>189500</v>
      </c>
      <c r="I139" s="14">
        <v>939500</v>
      </c>
      <c r="J139" s="15">
        <v>75</v>
      </c>
      <c r="K139" s="15">
        <v>0</v>
      </c>
      <c r="L139" s="24">
        <v>20</v>
      </c>
      <c r="M139" s="15">
        <v>15</v>
      </c>
      <c r="N139" s="17">
        <v>0.405</v>
      </c>
      <c r="O139" s="46">
        <f t="shared" si="5"/>
        <v>110.405</v>
      </c>
      <c r="P139" s="19" t="s">
        <v>993</v>
      </c>
    </row>
    <row r="140" spans="1:16" ht="12.75">
      <c r="A140" s="9">
        <v>138</v>
      </c>
      <c r="B140" s="35" t="s">
        <v>104</v>
      </c>
      <c r="C140" s="35" t="s">
        <v>1111</v>
      </c>
      <c r="D140" s="35" t="s">
        <v>105</v>
      </c>
      <c r="E140" s="27" t="s">
        <v>106</v>
      </c>
      <c r="F140" s="36">
        <v>27810</v>
      </c>
      <c r="G140" s="37">
        <v>685000</v>
      </c>
      <c r="H140" s="75">
        <f t="shared" si="4"/>
        <v>171250</v>
      </c>
      <c r="I140" s="38">
        <v>856250</v>
      </c>
      <c r="J140" s="32">
        <v>60</v>
      </c>
      <c r="K140" s="32">
        <v>50</v>
      </c>
      <c r="L140" s="32">
        <v>0</v>
      </c>
      <c r="M140" s="32">
        <v>0</v>
      </c>
      <c r="N140" s="39">
        <v>0.278</v>
      </c>
      <c r="O140" s="18">
        <f t="shared" si="5"/>
        <v>110.278</v>
      </c>
      <c r="P140" s="34" t="s">
        <v>917</v>
      </c>
    </row>
    <row r="141" spans="1:16" ht="22.5">
      <c r="A141" s="9">
        <v>139</v>
      </c>
      <c r="B141" s="35" t="s">
        <v>960</v>
      </c>
      <c r="C141" s="35" t="s">
        <v>961</v>
      </c>
      <c r="D141" s="35" t="s">
        <v>107</v>
      </c>
      <c r="E141" s="27" t="s">
        <v>108</v>
      </c>
      <c r="F141" s="36">
        <v>16350</v>
      </c>
      <c r="G141" s="48">
        <v>430000</v>
      </c>
      <c r="H141" s="29">
        <f t="shared" si="4"/>
        <v>115000</v>
      </c>
      <c r="I141" s="48">
        <v>545000</v>
      </c>
      <c r="J141" s="32">
        <v>60</v>
      </c>
      <c r="K141" s="32">
        <v>50</v>
      </c>
      <c r="L141" s="32">
        <v>0</v>
      </c>
      <c r="M141" s="32">
        <v>0</v>
      </c>
      <c r="N141" s="39">
        <v>0.164</v>
      </c>
      <c r="O141" s="18">
        <f t="shared" si="5"/>
        <v>110.164</v>
      </c>
      <c r="P141" s="34" t="s">
        <v>917</v>
      </c>
    </row>
    <row r="142" spans="1:16" ht="33.75">
      <c r="A142" s="9">
        <v>140</v>
      </c>
      <c r="B142" s="26" t="s">
        <v>1064</v>
      </c>
      <c r="C142" s="26" t="s">
        <v>910</v>
      </c>
      <c r="D142" s="26" t="s">
        <v>109</v>
      </c>
      <c r="E142" s="51" t="s">
        <v>110</v>
      </c>
      <c r="F142" s="52">
        <v>12575</v>
      </c>
      <c r="G142" s="68">
        <v>128691</v>
      </c>
      <c r="H142" s="29">
        <f t="shared" si="4"/>
        <v>44223</v>
      </c>
      <c r="I142" s="68">
        <v>172914</v>
      </c>
      <c r="J142" s="31">
        <v>30</v>
      </c>
      <c r="K142" s="30">
        <v>50</v>
      </c>
      <c r="L142" s="30">
        <v>15</v>
      </c>
      <c r="M142" s="31">
        <v>15</v>
      </c>
      <c r="N142" s="33">
        <v>0.126</v>
      </c>
      <c r="O142" s="18">
        <f t="shared" si="5"/>
        <v>110.126</v>
      </c>
      <c r="P142" s="34" t="s">
        <v>993</v>
      </c>
    </row>
    <row r="143" spans="1:16" ht="12.75">
      <c r="A143" s="9">
        <v>141</v>
      </c>
      <c r="B143" s="49" t="s">
        <v>111</v>
      </c>
      <c r="C143" s="26" t="s">
        <v>990</v>
      </c>
      <c r="D143" s="49" t="s">
        <v>112</v>
      </c>
      <c r="E143" s="27" t="s">
        <v>113</v>
      </c>
      <c r="F143" s="28">
        <v>6700</v>
      </c>
      <c r="G143" s="29">
        <v>225000</v>
      </c>
      <c r="H143" s="29">
        <f t="shared" si="4"/>
        <v>90250</v>
      </c>
      <c r="I143" s="29">
        <v>315250</v>
      </c>
      <c r="J143" s="31">
        <v>75</v>
      </c>
      <c r="K143" s="31">
        <v>0</v>
      </c>
      <c r="L143" s="30">
        <v>5</v>
      </c>
      <c r="M143" s="31">
        <v>30</v>
      </c>
      <c r="N143" s="33">
        <v>0.067</v>
      </c>
      <c r="O143" s="18">
        <f t="shared" si="5"/>
        <v>110.067</v>
      </c>
      <c r="P143" s="58" t="s">
        <v>917</v>
      </c>
    </row>
    <row r="144" spans="1:16" ht="22.5">
      <c r="A144" s="9">
        <v>142</v>
      </c>
      <c r="B144" s="26" t="s">
        <v>114</v>
      </c>
      <c r="C144" s="26" t="s">
        <v>910</v>
      </c>
      <c r="D144" s="26" t="s">
        <v>115</v>
      </c>
      <c r="E144" s="27" t="s">
        <v>116</v>
      </c>
      <c r="F144" s="28">
        <v>293039</v>
      </c>
      <c r="G144" s="29">
        <v>500000</v>
      </c>
      <c r="H144" s="29">
        <f t="shared" si="4"/>
        <v>225000</v>
      </c>
      <c r="I144" s="29">
        <v>725000</v>
      </c>
      <c r="J144" s="31">
        <v>75</v>
      </c>
      <c r="K144" s="31">
        <v>0</v>
      </c>
      <c r="L144" s="32">
        <v>0</v>
      </c>
      <c r="M144" s="31">
        <v>30</v>
      </c>
      <c r="N144" s="33">
        <v>2.93</v>
      </c>
      <c r="O144" s="18">
        <f t="shared" si="5"/>
        <v>107.93</v>
      </c>
      <c r="P144" s="34" t="s">
        <v>908</v>
      </c>
    </row>
    <row r="145" spans="1:16" ht="22.5">
      <c r="A145" s="9">
        <v>143</v>
      </c>
      <c r="B145" s="35" t="s">
        <v>117</v>
      </c>
      <c r="C145" s="35" t="s">
        <v>905</v>
      </c>
      <c r="D145" s="35" t="s">
        <v>118</v>
      </c>
      <c r="E145" s="27" t="s">
        <v>119</v>
      </c>
      <c r="F145" s="36">
        <v>119650</v>
      </c>
      <c r="G145" s="37">
        <v>325000</v>
      </c>
      <c r="H145" s="29">
        <f t="shared" si="4"/>
        <v>146250</v>
      </c>
      <c r="I145" s="37">
        <v>471250</v>
      </c>
      <c r="J145" s="32">
        <v>75</v>
      </c>
      <c r="K145" s="32">
        <v>0</v>
      </c>
      <c r="L145" s="32">
        <v>0</v>
      </c>
      <c r="M145" s="32">
        <v>30</v>
      </c>
      <c r="N145" s="39">
        <v>1.194</v>
      </c>
      <c r="O145" s="18">
        <f t="shared" si="5"/>
        <v>106.194</v>
      </c>
      <c r="P145" s="34" t="s">
        <v>908</v>
      </c>
    </row>
    <row r="146" spans="1:16" ht="22.5">
      <c r="A146" s="9">
        <v>144</v>
      </c>
      <c r="B146" s="35" t="s">
        <v>117</v>
      </c>
      <c r="C146" s="35" t="s">
        <v>905</v>
      </c>
      <c r="D146" s="35" t="s">
        <v>120</v>
      </c>
      <c r="E146" s="27" t="s">
        <v>121</v>
      </c>
      <c r="F146" s="36">
        <v>119650</v>
      </c>
      <c r="G146" s="37">
        <v>2164500</v>
      </c>
      <c r="H146" s="29">
        <f t="shared" si="4"/>
        <v>822640</v>
      </c>
      <c r="I146" s="37">
        <v>2987140</v>
      </c>
      <c r="J146" s="32">
        <v>75</v>
      </c>
      <c r="K146" s="32">
        <v>0</v>
      </c>
      <c r="L146" s="32">
        <v>0</v>
      </c>
      <c r="M146" s="32">
        <v>30</v>
      </c>
      <c r="N146" s="39">
        <v>1.193</v>
      </c>
      <c r="O146" s="18">
        <f t="shared" si="5"/>
        <v>106.193</v>
      </c>
      <c r="P146" s="34" t="s">
        <v>908</v>
      </c>
    </row>
    <row r="147" spans="1:16" ht="22.5">
      <c r="A147" s="9">
        <v>145</v>
      </c>
      <c r="B147" s="35" t="s">
        <v>117</v>
      </c>
      <c r="C147" s="35" t="s">
        <v>905</v>
      </c>
      <c r="D147" s="35" t="s">
        <v>122</v>
      </c>
      <c r="E147" s="27" t="s">
        <v>123</v>
      </c>
      <c r="F147" s="36">
        <v>119650</v>
      </c>
      <c r="G147" s="37">
        <v>2500000</v>
      </c>
      <c r="H147" s="29">
        <f t="shared" si="4"/>
        <v>930000</v>
      </c>
      <c r="I147" s="37">
        <v>3430000</v>
      </c>
      <c r="J147" s="32">
        <v>75</v>
      </c>
      <c r="K147" s="32">
        <v>0</v>
      </c>
      <c r="L147" s="32">
        <v>0</v>
      </c>
      <c r="M147" s="32">
        <v>30</v>
      </c>
      <c r="N147" s="39">
        <v>1.192</v>
      </c>
      <c r="O147" s="18">
        <f t="shared" si="5"/>
        <v>106.192</v>
      </c>
      <c r="P147" s="34" t="s">
        <v>908</v>
      </c>
    </row>
    <row r="148" spans="1:16" ht="22.5">
      <c r="A148" s="9">
        <v>146</v>
      </c>
      <c r="B148" s="35" t="s">
        <v>117</v>
      </c>
      <c r="C148" s="35" t="s">
        <v>905</v>
      </c>
      <c r="D148" s="35" t="s">
        <v>124</v>
      </c>
      <c r="E148" s="27" t="s">
        <v>125</v>
      </c>
      <c r="F148" s="36">
        <v>119650</v>
      </c>
      <c r="G148" s="37">
        <v>2500000</v>
      </c>
      <c r="H148" s="29">
        <f t="shared" si="4"/>
        <v>930000</v>
      </c>
      <c r="I148" s="37">
        <v>3430000</v>
      </c>
      <c r="J148" s="32">
        <v>75</v>
      </c>
      <c r="K148" s="32">
        <v>0</v>
      </c>
      <c r="L148" s="32">
        <v>0</v>
      </c>
      <c r="M148" s="32">
        <v>30</v>
      </c>
      <c r="N148" s="39">
        <v>1.191</v>
      </c>
      <c r="O148" s="18">
        <f t="shared" si="5"/>
        <v>106.191</v>
      </c>
      <c r="P148" s="34" t="s">
        <v>908</v>
      </c>
    </row>
    <row r="149" spans="1:16" ht="22.5">
      <c r="A149" s="9">
        <v>147</v>
      </c>
      <c r="B149" s="35" t="s">
        <v>117</v>
      </c>
      <c r="C149" s="35" t="s">
        <v>905</v>
      </c>
      <c r="D149" s="35" t="s">
        <v>126</v>
      </c>
      <c r="E149" s="27" t="s">
        <v>127</v>
      </c>
      <c r="F149" s="36">
        <v>119650</v>
      </c>
      <c r="G149" s="37">
        <v>5450000</v>
      </c>
      <c r="H149" s="29">
        <f t="shared" si="4"/>
        <v>1874000</v>
      </c>
      <c r="I149" s="37">
        <v>7324000</v>
      </c>
      <c r="J149" s="32">
        <v>75</v>
      </c>
      <c r="K149" s="32">
        <v>0</v>
      </c>
      <c r="L149" s="32">
        <v>0</v>
      </c>
      <c r="M149" s="32">
        <v>30</v>
      </c>
      <c r="N149" s="39">
        <v>1.19</v>
      </c>
      <c r="O149" s="18">
        <f t="shared" si="5"/>
        <v>106.19</v>
      </c>
      <c r="P149" s="34" t="s">
        <v>993</v>
      </c>
    </row>
    <row r="150" spans="1:16" ht="33.75">
      <c r="A150" s="9">
        <v>148</v>
      </c>
      <c r="B150" s="35" t="s">
        <v>128</v>
      </c>
      <c r="C150" s="41" t="s">
        <v>129</v>
      </c>
      <c r="D150" s="35" t="s">
        <v>130</v>
      </c>
      <c r="E150" s="27" t="s">
        <v>131</v>
      </c>
      <c r="F150" s="36">
        <v>61047</v>
      </c>
      <c r="G150" s="91">
        <v>376286</v>
      </c>
      <c r="H150" s="48">
        <f t="shared" si="4"/>
        <v>143761</v>
      </c>
      <c r="I150" s="43">
        <v>520047</v>
      </c>
      <c r="J150" s="44">
        <v>75</v>
      </c>
      <c r="K150" s="44">
        <v>0</v>
      </c>
      <c r="L150" s="44">
        <v>0</v>
      </c>
      <c r="M150" s="44">
        <v>30</v>
      </c>
      <c r="N150" s="45">
        <v>0.61</v>
      </c>
      <c r="O150" s="46">
        <f t="shared" si="5"/>
        <v>105.61</v>
      </c>
      <c r="P150" s="47" t="s">
        <v>917</v>
      </c>
    </row>
    <row r="151" spans="1:16" ht="22.5">
      <c r="A151" s="9">
        <v>149</v>
      </c>
      <c r="B151" s="20" t="s">
        <v>922</v>
      </c>
      <c r="C151" s="20" t="s">
        <v>910</v>
      </c>
      <c r="D151" s="20" t="s">
        <v>132</v>
      </c>
      <c r="E151" s="21" t="s">
        <v>133</v>
      </c>
      <c r="F151" s="22">
        <v>458959</v>
      </c>
      <c r="G151" s="40">
        <v>30000000</v>
      </c>
      <c r="H151" s="14">
        <f t="shared" si="4"/>
        <v>8530000</v>
      </c>
      <c r="I151" s="23">
        <v>38530000</v>
      </c>
      <c r="J151" s="24">
        <v>1</v>
      </c>
      <c r="K151" s="24">
        <v>0</v>
      </c>
      <c r="L151" s="24">
        <v>20</v>
      </c>
      <c r="M151" s="24">
        <v>80</v>
      </c>
      <c r="N151" s="25">
        <v>4.59</v>
      </c>
      <c r="O151" s="18">
        <f t="shared" si="5"/>
        <v>105.59</v>
      </c>
      <c r="P151" s="19" t="s">
        <v>908</v>
      </c>
    </row>
    <row r="152" spans="1:16" ht="22.5">
      <c r="A152" s="9">
        <v>150</v>
      </c>
      <c r="B152" s="35" t="s">
        <v>134</v>
      </c>
      <c r="C152" s="35" t="s">
        <v>1051</v>
      </c>
      <c r="D152" s="35" t="s">
        <v>135</v>
      </c>
      <c r="E152" s="27" t="s">
        <v>136</v>
      </c>
      <c r="F152" s="36">
        <v>47330</v>
      </c>
      <c r="G152" s="37">
        <v>1209050</v>
      </c>
      <c r="H152" s="29">
        <f t="shared" si="4"/>
        <v>516896</v>
      </c>
      <c r="I152" s="38">
        <v>1725946</v>
      </c>
      <c r="J152" s="32">
        <v>75</v>
      </c>
      <c r="K152" s="32">
        <v>0</v>
      </c>
      <c r="L152" s="32">
        <v>0</v>
      </c>
      <c r="M152" s="32">
        <v>30</v>
      </c>
      <c r="N152" s="39">
        <v>0.475</v>
      </c>
      <c r="O152" s="18">
        <f t="shared" si="5"/>
        <v>105.475</v>
      </c>
      <c r="P152" s="34" t="s">
        <v>908</v>
      </c>
    </row>
    <row r="153" spans="1:16" ht="22.5">
      <c r="A153" s="9">
        <v>151</v>
      </c>
      <c r="B153" s="35" t="s">
        <v>134</v>
      </c>
      <c r="C153" s="35" t="s">
        <v>1051</v>
      </c>
      <c r="D153" s="35" t="s">
        <v>137</v>
      </c>
      <c r="E153" s="27" t="s">
        <v>138</v>
      </c>
      <c r="F153" s="36">
        <v>47330</v>
      </c>
      <c r="G153" s="37">
        <v>2490000</v>
      </c>
      <c r="H153" s="29">
        <f t="shared" si="4"/>
        <v>926800</v>
      </c>
      <c r="I153" s="38">
        <v>3416800</v>
      </c>
      <c r="J153" s="32">
        <v>75</v>
      </c>
      <c r="K153" s="32">
        <v>0</v>
      </c>
      <c r="L153" s="32">
        <v>0</v>
      </c>
      <c r="M153" s="32">
        <v>30</v>
      </c>
      <c r="N153" s="39">
        <v>0.474</v>
      </c>
      <c r="O153" s="18">
        <f t="shared" si="5"/>
        <v>105.474</v>
      </c>
      <c r="P153" s="34" t="s">
        <v>908</v>
      </c>
    </row>
    <row r="154" spans="1:16" ht="22.5">
      <c r="A154" s="9">
        <v>152</v>
      </c>
      <c r="B154" s="35" t="s">
        <v>134</v>
      </c>
      <c r="C154" s="35" t="s">
        <v>1051</v>
      </c>
      <c r="D154" s="35" t="s">
        <v>139</v>
      </c>
      <c r="E154" s="27" t="s">
        <v>140</v>
      </c>
      <c r="F154" s="36">
        <v>47330</v>
      </c>
      <c r="G154" s="37">
        <v>1000000</v>
      </c>
      <c r="H154" s="29">
        <f t="shared" si="4"/>
        <v>450000</v>
      </c>
      <c r="I154" s="38">
        <v>1450000</v>
      </c>
      <c r="J154" s="32">
        <v>75</v>
      </c>
      <c r="K154" s="32">
        <v>0</v>
      </c>
      <c r="L154" s="32">
        <v>0</v>
      </c>
      <c r="M154" s="32">
        <v>30</v>
      </c>
      <c r="N154" s="39">
        <v>0.473</v>
      </c>
      <c r="O154" s="18">
        <f t="shared" si="5"/>
        <v>105.473</v>
      </c>
      <c r="P154" s="34" t="s">
        <v>908</v>
      </c>
    </row>
    <row r="155" spans="1:16" ht="12.75">
      <c r="A155" s="9">
        <v>153</v>
      </c>
      <c r="B155" s="35" t="s">
        <v>141</v>
      </c>
      <c r="C155" s="35" t="s">
        <v>905</v>
      </c>
      <c r="D155" s="35" t="s">
        <v>120</v>
      </c>
      <c r="E155" s="27" t="s">
        <v>142</v>
      </c>
      <c r="F155" s="36">
        <v>30000</v>
      </c>
      <c r="G155" s="37">
        <v>1675000</v>
      </c>
      <c r="H155" s="29">
        <f t="shared" si="4"/>
        <v>666000</v>
      </c>
      <c r="I155" s="37">
        <v>2341000</v>
      </c>
      <c r="J155" s="32">
        <v>75</v>
      </c>
      <c r="K155" s="32">
        <v>0</v>
      </c>
      <c r="L155" s="32">
        <v>0</v>
      </c>
      <c r="M155" s="32">
        <v>30</v>
      </c>
      <c r="N155" s="39">
        <v>0.301</v>
      </c>
      <c r="O155" s="18">
        <f t="shared" si="5"/>
        <v>105.301</v>
      </c>
      <c r="P155" s="34" t="s">
        <v>908</v>
      </c>
    </row>
    <row r="156" spans="1:16" ht="22.5">
      <c r="A156" s="9">
        <v>154</v>
      </c>
      <c r="B156" s="26" t="s">
        <v>143</v>
      </c>
      <c r="C156" s="26" t="s">
        <v>961</v>
      </c>
      <c r="D156" s="26" t="s">
        <v>115</v>
      </c>
      <c r="E156" s="27" t="s">
        <v>144</v>
      </c>
      <c r="F156" s="28">
        <v>29780</v>
      </c>
      <c r="G156" s="29">
        <v>530000</v>
      </c>
      <c r="H156" s="29">
        <f t="shared" si="4"/>
        <v>238500</v>
      </c>
      <c r="I156" s="29">
        <v>768500</v>
      </c>
      <c r="J156" s="31">
        <v>75</v>
      </c>
      <c r="K156" s="31">
        <v>0</v>
      </c>
      <c r="L156" s="30">
        <v>0</v>
      </c>
      <c r="M156" s="31">
        <v>30</v>
      </c>
      <c r="N156" s="33">
        <v>0.3</v>
      </c>
      <c r="O156" s="18">
        <f t="shared" si="5"/>
        <v>105.3</v>
      </c>
      <c r="P156" s="34" t="s">
        <v>908</v>
      </c>
    </row>
    <row r="157" spans="1:16" ht="12.75">
      <c r="A157" s="9">
        <v>155</v>
      </c>
      <c r="B157" s="26" t="s">
        <v>145</v>
      </c>
      <c r="C157" s="26" t="s">
        <v>961</v>
      </c>
      <c r="D157" s="26" t="s">
        <v>146</v>
      </c>
      <c r="E157" s="27" t="s">
        <v>147</v>
      </c>
      <c r="F157" s="28">
        <v>29780</v>
      </c>
      <c r="G157" s="29">
        <v>4200000</v>
      </c>
      <c r="H157" s="29">
        <f t="shared" si="4"/>
        <v>1474000</v>
      </c>
      <c r="I157" s="29">
        <v>5674000</v>
      </c>
      <c r="J157" s="31">
        <v>75</v>
      </c>
      <c r="K157" s="31">
        <v>0</v>
      </c>
      <c r="L157" s="30">
        <v>0</v>
      </c>
      <c r="M157" s="31">
        <v>30</v>
      </c>
      <c r="N157" s="33">
        <v>0.299</v>
      </c>
      <c r="O157" s="18">
        <f t="shared" si="5"/>
        <v>105.299</v>
      </c>
      <c r="P157" s="34" t="s">
        <v>908</v>
      </c>
    </row>
    <row r="158" spans="1:16" ht="22.5">
      <c r="A158" s="9">
        <v>156</v>
      </c>
      <c r="B158" s="26" t="s">
        <v>145</v>
      </c>
      <c r="C158" s="26" t="s">
        <v>961</v>
      </c>
      <c r="D158" s="26" t="s">
        <v>148</v>
      </c>
      <c r="E158" s="27" t="s">
        <v>144</v>
      </c>
      <c r="F158" s="28">
        <v>29780</v>
      </c>
      <c r="G158" s="29">
        <v>4500000</v>
      </c>
      <c r="H158" s="29">
        <f t="shared" si="4"/>
        <v>2157500</v>
      </c>
      <c r="I158" s="29">
        <v>6657500</v>
      </c>
      <c r="J158" s="31">
        <v>75</v>
      </c>
      <c r="K158" s="31">
        <v>0</v>
      </c>
      <c r="L158" s="30">
        <v>0</v>
      </c>
      <c r="M158" s="31">
        <v>30</v>
      </c>
      <c r="N158" s="33">
        <v>0.298</v>
      </c>
      <c r="O158" s="18">
        <f t="shared" si="5"/>
        <v>105.298</v>
      </c>
      <c r="P158" s="34" t="s">
        <v>993</v>
      </c>
    </row>
    <row r="159" spans="1:16" ht="22.5">
      <c r="A159" s="9">
        <v>157</v>
      </c>
      <c r="B159" s="26" t="s">
        <v>1058</v>
      </c>
      <c r="C159" s="26" t="s">
        <v>939</v>
      </c>
      <c r="D159" s="26" t="s">
        <v>149</v>
      </c>
      <c r="E159" s="27" t="s">
        <v>150</v>
      </c>
      <c r="F159" s="28">
        <v>26877</v>
      </c>
      <c r="G159" s="29">
        <v>2591600</v>
      </c>
      <c r="H159" s="29">
        <f t="shared" si="4"/>
        <v>632183</v>
      </c>
      <c r="I159" s="29">
        <v>3223783</v>
      </c>
      <c r="J159" s="31">
        <v>25</v>
      </c>
      <c r="K159" s="31">
        <v>0</v>
      </c>
      <c r="L159" s="32">
        <v>0</v>
      </c>
      <c r="M159" s="31">
        <v>80</v>
      </c>
      <c r="N159" s="33">
        <v>0.269</v>
      </c>
      <c r="O159" s="18">
        <f t="shared" si="5"/>
        <v>105.269</v>
      </c>
      <c r="P159" s="34" t="s">
        <v>908</v>
      </c>
    </row>
    <row r="160" spans="1:16" ht="22.5">
      <c r="A160" s="9">
        <v>158</v>
      </c>
      <c r="B160" s="35" t="s">
        <v>151</v>
      </c>
      <c r="C160" s="35" t="s">
        <v>129</v>
      </c>
      <c r="D160" s="35" t="s">
        <v>152</v>
      </c>
      <c r="E160" s="27" t="s">
        <v>153</v>
      </c>
      <c r="F160" s="36">
        <v>25725</v>
      </c>
      <c r="G160" s="37">
        <v>688200</v>
      </c>
      <c r="H160" s="29">
        <f t="shared" si="4"/>
        <v>307006</v>
      </c>
      <c r="I160" s="38">
        <v>995206</v>
      </c>
      <c r="J160" s="32">
        <v>75</v>
      </c>
      <c r="K160" s="32">
        <v>0</v>
      </c>
      <c r="L160" s="32">
        <v>15</v>
      </c>
      <c r="M160" s="32">
        <v>15</v>
      </c>
      <c r="N160" s="39">
        <v>0.25</v>
      </c>
      <c r="O160" s="18">
        <f t="shared" si="5"/>
        <v>105.25</v>
      </c>
      <c r="P160" s="34" t="s">
        <v>993</v>
      </c>
    </row>
    <row r="161" spans="1:16" ht="22.5">
      <c r="A161" s="9">
        <v>159</v>
      </c>
      <c r="B161" s="26" t="s">
        <v>154</v>
      </c>
      <c r="C161" s="50" t="s">
        <v>965</v>
      </c>
      <c r="D161" s="92" t="s">
        <v>155</v>
      </c>
      <c r="E161" s="58" t="s">
        <v>156</v>
      </c>
      <c r="F161" s="84">
        <v>19400</v>
      </c>
      <c r="G161" s="48">
        <v>1256295</v>
      </c>
      <c r="H161" s="29">
        <f t="shared" si="4"/>
        <v>210504</v>
      </c>
      <c r="I161" s="53">
        <v>1466799</v>
      </c>
      <c r="J161" s="54">
        <v>75</v>
      </c>
      <c r="K161" s="54">
        <v>0</v>
      </c>
      <c r="L161" s="55">
        <v>0</v>
      </c>
      <c r="M161" s="54">
        <v>30</v>
      </c>
      <c r="N161" s="88">
        <v>0.194</v>
      </c>
      <c r="O161" s="46">
        <f t="shared" si="5"/>
        <v>105.194</v>
      </c>
      <c r="P161" s="34" t="s">
        <v>908</v>
      </c>
    </row>
    <row r="162" spans="1:16" ht="33.75">
      <c r="A162" s="9">
        <v>160</v>
      </c>
      <c r="B162" s="26" t="s">
        <v>1064</v>
      </c>
      <c r="C162" s="26" t="s">
        <v>910</v>
      </c>
      <c r="D162" s="26" t="s">
        <v>157</v>
      </c>
      <c r="E162" s="51" t="s">
        <v>158</v>
      </c>
      <c r="F162" s="52">
        <v>12575</v>
      </c>
      <c r="G162" s="68">
        <v>1100000</v>
      </c>
      <c r="H162" s="29">
        <f t="shared" si="4"/>
        <v>482000</v>
      </c>
      <c r="I162" s="68">
        <v>1582000</v>
      </c>
      <c r="J162" s="31">
        <v>75</v>
      </c>
      <c r="K162" s="31">
        <v>0</v>
      </c>
      <c r="L162" s="30">
        <v>15</v>
      </c>
      <c r="M162" s="31">
        <v>15</v>
      </c>
      <c r="N162" s="33">
        <v>0.126</v>
      </c>
      <c r="O162" s="18">
        <f t="shared" si="5"/>
        <v>105.126</v>
      </c>
      <c r="P162" s="34" t="s">
        <v>908</v>
      </c>
    </row>
    <row r="163" spans="1:16" ht="33.75">
      <c r="A163" s="9">
        <v>161</v>
      </c>
      <c r="B163" s="26" t="s">
        <v>14</v>
      </c>
      <c r="C163" s="26" t="s">
        <v>939</v>
      </c>
      <c r="D163" s="26" t="s">
        <v>159</v>
      </c>
      <c r="E163" s="27" t="s">
        <v>160</v>
      </c>
      <c r="F163" s="28">
        <v>11666</v>
      </c>
      <c r="G163" s="29">
        <v>500000</v>
      </c>
      <c r="H163" s="48">
        <f t="shared" si="4"/>
        <v>225000</v>
      </c>
      <c r="I163" s="29">
        <v>725000</v>
      </c>
      <c r="J163" s="31">
        <v>25</v>
      </c>
      <c r="K163" s="31">
        <v>0</v>
      </c>
      <c r="L163" s="30">
        <v>0</v>
      </c>
      <c r="M163" s="31">
        <v>80</v>
      </c>
      <c r="N163" s="33">
        <v>0.116</v>
      </c>
      <c r="O163" s="18">
        <f t="shared" si="5"/>
        <v>105.116</v>
      </c>
      <c r="P163" s="34" t="s">
        <v>908</v>
      </c>
    </row>
    <row r="164" spans="1:16" ht="12.75">
      <c r="A164" s="9">
        <v>162</v>
      </c>
      <c r="B164" s="35" t="s">
        <v>161</v>
      </c>
      <c r="C164" s="35" t="s">
        <v>981</v>
      </c>
      <c r="D164" s="35" t="s">
        <v>146</v>
      </c>
      <c r="E164" s="27" t="s">
        <v>162</v>
      </c>
      <c r="F164" s="36">
        <v>10200</v>
      </c>
      <c r="G164" s="37">
        <v>3313908</v>
      </c>
      <c r="H164" s="29">
        <f t="shared" si="4"/>
        <v>1190451</v>
      </c>
      <c r="I164" s="38">
        <v>4504359</v>
      </c>
      <c r="J164" s="32">
        <v>75</v>
      </c>
      <c r="K164" s="32">
        <v>0</v>
      </c>
      <c r="L164" s="32">
        <v>0</v>
      </c>
      <c r="M164" s="32">
        <v>30</v>
      </c>
      <c r="N164" s="39">
        <v>0.102</v>
      </c>
      <c r="O164" s="18">
        <f t="shared" si="5"/>
        <v>105.102</v>
      </c>
      <c r="P164" s="34" t="s">
        <v>908</v>
      </c>
    </row>
    <row r="165" spans="1:16" ht="33.75">
      <c r="A165" s="9">
        <v>163</v>
      </c>
      <c r="B165" s="35" t="s">
        <v>163</v>
      </c>
      <c r="C165" s="35" t="s">
        <v>990</v>
      </c>
      <c r="D165" s="35" t="s">
        <v>164</v>
      </c>
      <c r="E165" s="27" t="s">
        <v>165</v>
      </c>
      <c r="F165" s="36">
        <v>7722</v>
      </c>
      <c r="G165" s="29">
        <v>3697961</v>
      </c>
      <c r="H165" s="29">
        <f t="shared" si="4"/>
        <v>1009800</v>
      </c>
      <c r="I165" s="38">
        <v>4707761</v>
      </c>
      <c r="J165" s="32">
        <v>100</v>
      </c>
      <c r="K165" s="32">
        <v>0</v>
      </c>
      <c r="L165" s="32">
        <v>5</v>
      </c>
      <c r="M165" s="32">
        <v>0</v>
      </c>
      <c r="N165" s="33">
        <v>0.0772</v>
      </c>
      <c r="O165" s="18">
        <f t="shared" si="5"/>
        <v>105.0772</v>
      </c>
      <c r="P165" s="34" t="s">
        <v>993</v>
      </c>
    </row>
    <row r="166" spans="1:16" ht="12.75">
      <c r="A166" s="9">
        <v>164</v>
      </c>
      <c r="B166" s="49" t="s">
        <v>1093</v>
      </c>
      <c r="C166" s="50" t="s">
        <v>981</v>
      </c>
      <c r="D166" s="26" t="s">
        <v>166</v>
      </c>
      <c r="E166" s="51" t="s">
        <v>167</v>
      </c>
      <c r="F166" s="52">
        <v>6160</v>
      </c>
      <c r="G166" s="53">
        <v>880000</v>
      </c>
      <c r="H166" s="29">
        <f t="shared" si="4"/>
        <v>396000</v>
      </c>
      <c r="I166" s="53">
        <v>1276000</v>
      </c>
      <c r="J166" s="54">
        <v>25</v>
      </c>
      <c r="K166" s="54">
        <v>0</v>
      </c>
      <c r="L166" s="55">
        <v>0</v>
      </c>
      <c r="M166" s="54">
        <v>80</v>
      </c>
      <c r="N166" s="54">
        <v>0.062</v>
      </c>
      <c r="O166" s="18">
        <f t="shared" si="5"/>
        <v>105.062</v>
      </c>
      <c r="P166" s="56" t="s">
        <v>908</v>
      </c>
    </row>
    <row r="167" spans="1:16" ht="12.75">
      <c r="A167" s="9">
        <v>165</v>
      </c>
      <c r="B167" s="26" t="s">
        <v>1114</v>
      </c>
      <c r="C167" s="26" t="s">
        <v>919</v>
      </c>
      <c r="D167" s="26" t="s">
        <v>168</v>
      </c>
      <c r="E167" s="51" t="s">
        <v>169</v>
      </c>
      <c r="F167" s="84">
        <v>2666</v>
      </c>
      <c r="G167" s="37">
        <v>1402286</v>
      </c>
      <c r="H167" s="29">
        <f t="shared" si="4"/>
        <v>42068</v>
      </c>
      <c r="I167" s="37">
        <v>1444354</v>
      </c>
      <c r="J167" s="31">
        <v>75</v>
      </c>
      <c r="K167" s="31">
        <v>0</v>
      </c>
      <c r="L167" s="30">
        <v>0</v>
      </c>
      <c r="M167" s="31">
        <v>30</v>
      </c>
      <c r="N167" s="33">
        <v>0.0266</v>
      </c>
      <c r="O167" s="18">
        <f t="shared" si="5"/>
        <v>105.0266</v>
      </c>
      <c r="P167" s="34" t="s">
        <v>908</v>
      </c>
    </row>
    <row r="168" spans="1:16" ht="45">
      <c r="A168" s="9">
        <v>166</v>
      </c>
      <c r="B168" s="35" t="s">
        <v>170</v>
      </c>
      <c r="C168" s="35" t="s">
        <v>948</v>
      </c>
      <c r="D168" s="35" t="s">
        <v>171</v>
      </c>
      <c r="E168" s="27" t="s">
        <v>172</v>
      </c>
      <c r="F168" s="36">
        <v>2300</v>
      </c>
      <c r="G168" s="57">
        <v>1483000</v>
      </c>
      <c r="H168" s="29">
        <f t="shared" si="4"/>
        <v>604560</v>
      </c>
      <c r="I168" s="38">
        <v>2087560</v>
      </c>
      <c r="J168" s="32">
        <v>75</v>
      </c>
      <c r="K168" s="32">
        <v>0</v>
      </c>
      <c r="L168" s="32">
        <v>0</v>
      </c>
      <c r="M168" s="32">
        <v>30</v>
      </c>
      <c r="N168" s="39">
        <v>0.023</v>
      </c>
      <c r="O168" s="18">
        <f t="shared" si="5"/>
        <v>105.023</v>
      </c>
      <c r="P168" s="34" t="s">
        <v>908</v>
      </c>
    </row>
    <row r="169" spans="1:16" ht="22.5">
      <c r="A169" s="9">
        <v>167</v>
      </c>
      <c r="B169" s="26" t="s">
        <v>173</v>
      </c>
      <c r="C169" s="26" t="s">
        <v>965</v>
      </c>
      <c r="D169" s="26" t="s">
        <v>174</v>
      </c>
      <c r="E169" s="27" t="s">
        <v>175</v>
      </c>
      <c r="F169" s="28">
        <v>1610</v>
      </c>
      <c r="G169" s="75">
        <v>750300</v>
      </c>
      <c r="H169" s="75">
        <f t="shared" si="4"/>
        <v>365885</v>
      </c>
      <c r="I169" s="75">
        <v>1116185</v>
      </c>
      <c r="J169" s="31">
        <v>75</v>
      </c>
      <c r="K169" s="31">
        <v>0</v>
      </c>
      <c r="L169" s="32">
        <v>0</v>
      </c>
      <c r="M169" s="31">
        <v>30</v>
      </c>
      <c r="N169" s="33">
        <v>0.0161</v>
      </c>
      <c r="O169" s="18">
        <f t="shared" si="5"/>
        <v>105.0161</v>
      </c>
      <c r="P169" s="34" t="s">
        <v>993</v>
      </c>
    </row>
    <row r="170" spans="1:16" ht="12.75">
      <c r="A170" s="9">
        <v>168</v>
      </c>
      <c r="B170" s="10" t="s">
        <v>904</v>
      </c>
      <c r="C170" s="10" t="s">
        <v>905</v>
      </c>
      <c r="D170" s="10" t="s">
        <v>176</v>
      </c>
      <c r="E170" s="11" t="s">
        <v>177</v>
      </c>
      <c r="F170" s="12">
        <v>273000</v>
      </c>
      <c r="G170" s="13">
        <v>2500000</v>
      </c>
      <c r="H170" s="14">
        <f t="shared" si="4"/>
        <v>930000</v>
      </c>
      <c r="I170" s="13">
        <v>3430000</v>
      </c>
      <c r="J170" s="15">
        <v>1</v>
      </c>
      <c r="K170" s="15">
        <v>0</v>
      </c>
      <c r="L170" s="16">
        <v>20</v>
      </c>
      <c r="M170" s="15">
        <v>80</v>
      </c>
      <c r="N170" s="17">
        <v>2.731</v>
      </c>
      <c r="O170" s="18">
        <f t="shared" si="5"/>
        <v>103.731</v>
      </c>
      <c r="P170" s="19" t="s">
        <v>908</v>
      </c>
    </row>
    <row r="171" spans="1:16" ht="22.5">
      <c r="A171" s="9">
        <v>169</v>
      </c>
      <c r="B171" s="35" t="s">
        <v>178</v>
      </c>
      <c r="C171" s="41" t="s">
        <v>990</v>
      </c>
      <c r="D171" s="35" t="s">
        <v>179</v>
      </c>
      <c r="E171" s="27" t="s">
        <v>180</v>
      </c>
      <c r="F171" s="36">
        <v>289553</v>
      </c>
      <c r="G171" s="91">
        <v>405000</v>
      </c>
      <c r="H171" s="48">
        <f t="shared" si="4"/>
        <v>178054</v>
      </c>
      <c r="I171" s="43">
        <v>583054</v>
      </c>
      <c r="J171" s="44">
        <v>100</v>
      </c>
      <c r="K171" s="44">
        <v>0</v>
      </c>
      <c r="L171" s="44">
        <v>0</v>
      </c>
      <c r="M171" s="44">
        <v>0</v>
      </c>
      <c r="N171" s="45">
        <v>2.895</v>
      </c>
      <c r="O171" s="46">
        <f t="shared" si="5"/>
        <v>102.895</v>
      </c>
      <c r="P171" s="34" t="s">
        <v>993</v>
      </c>
    </row>
    <row r="172" spans="1:16" ht="22.5">
      <c r="A172" s="9">
        <v>170</v>
      </c>
      <c r="B172" s="26" t="s">
        <v>181</v>
      </c>
      <c r="C172" s="50" t="s">
        <v>905</v>
      </c>
      <c r="D172" s="26" t="s">
        <v>182</v>
      </c>
      <c r="E172" s="51" t="s">
        <v>183</v>
      </c>
      <c r="F172" s="93">
        <v>217230</v>
      </c>
      <c r="G172" s="53">
        <v>52000000</v>
      </c>
      <c r="H172" s="48">
        <f t="shared" si="4"/>
        <v>14250000</v>
      </c>
      <c r="I172" s="53">
        <v>66250000</v>
      </c>
      <c r="J172" s="54">
        <v>100</v>
      </c>
      <c r="K172" s="54">
        <v>0</v>
      </c>
      <c r="L172" s="55">
        <v>0</v>
      </c>
      <c r="M172" s="54">
        <v>0</v>
      </c>
      <c r="N172" s="88">
        <v>2.172</v>
      </c>
      <c r="O172" s="46">
        <f t="shared" si="5"/>
        <v>102.172</v>
      </c>
      <c r="P172" s="47" t="s">
        <v>908</v>
      </c>
    </row>
    <row r="173" spans="1:16" ht="22.5">
      <c r="A173" s="9">
        <v>171</v>
      </c>
      <c r="B173" s="26" t="s">
        <v>184</v>
      </c>
      <c r="C173" s="50" t="s">
        <v>1051</v>
      </c>
      <c r="D173" s="26" t="s">
        <v>185</v>
      </c>
      <c r="E173" s="51" t="s">
        <v>186</v>
      </c>
      <c r="F173" s="84">
        <v>40377</v>
      </c>
      <c r="G173" s="53">
        <v>12000000</v>
      </c>
      <c r="H173" s="48">
        <f t="shared" si="4"/>
        <v>3610000</v>
      </c>
      <c r="I173" s="53">
        <v>15610000</v>
      </c>
      <c r="J173" s="54">
        <v>100</v>
      </c>
      <c r="K173" s="54">
        <v>0</v>
      </c>
      <c r="L173" s="55">
        <v>0</v>
      </c>
      <c r="M173" s="54">
        <v>0</v>
      </c>
      <c r="N173" s="88">
        <v>0.404</v>
      </c>
      <c r="O173" s="18">
        <f t="shared" si="5"/>
        <v>100.404</v>
      </c>
      <c r="P173" s="34" t="s">
        <v>993</v>
      </c>
    </row>
    <row r="174" spans="1:16" ht="22.5">
      <c r="A174" s="9">
        <v>172</v>
      </c>
      <c r="B174" s="35" t="s">
        <v>187</v>
      </c>
      <c r="C174" s="35" t="s">
        <v>905</v>
      </c>
      <c r="D174" s="35" t="s">
        <v>188</v>
      </c>
      <c r="E174" s="27" t="s">
        <v>189</v>
      </c>
      <c r="F174" s="36">
        <v>38977</v>
      </c>
      <c r="G174" s="37">
        <v>573950</v>
      </c>
      <c r="H174" s="29">
        <f t="shared" si="4"/>
        <v>160706</v>
      </c>
      <c r="I174" s="38">
        <v>734656</v>
      </c>
      <c r="J174" s="32">
        <v>100</v>
      </c>
      <c r="K174" s="32">
        <v>0</v>
      </c>
      <c r="L174" s="32">
        <v>0</v>
      </c>
      <c r="M174" s="32">
        <v>0</v>
      </c>
      <c r="N174" s="39">
        <v>0.39</v>
      </c>
      <c r="O174" s="18">
        <f t="shared" si="5"/>
        <v>100.39</v>
      </c>
      <c r="P174" s="34" t="s">
        <v>993</v>
      </c>
    </row>
    <row r="175" spans="1:16" ht="45">
      <c r="A175" s="9">
        <v>173</v>
      </c>
      <c r="B175" s="26" t="s">
        <v>190</v>
      </c>
      <c r="C175" s="26" t="s">
        <v>1051</v>
      </c>
      <c r="D175" s="26" t="s">
        <v>191</v>
      </c>
      <c r="E175" s="51" t="s">
        <v>192</v>
      </c>
      <c r="F175" s="84">
        <v>38000</v>
      </c>
      <c r="G175" s="37">
        <v>20000000</v>
      </c>
      <c r="H175" s="29">
        <f t="shared" si="4"/>
        <v>5930000</v>
      </c>
      <c r="I175" s="37">
        <v>25930000</v>
      </c>
      <c r="J175" s="31">
        <v>100</v>
      </c>
      <c r="K175" s="31">
        <v>0</v>
      </c>
      <c r="L175" s="30">
        <v>0</v>
      </c>
      <c r="M175" s="31">
        <v>0</v>
      </c>
      <c r="N175" s="33">
        <v>0.38</v>
      </c>
      <c r="O175" s="18">
        <f t="shared" si="5"/>
        <v>100.38</v>
      </c>
      <c r="P175" s="58" t="s">
        <v>908</v>
      </c>
    </row>
    <row r="176" spans="1:16" ht="33.75">
      <c r="A176" s="9">
        <v>175</v>
      </c>
      <c r="B176" s="35" t="s">
        <v>960</v>
      </c>
      <c r="C176" s="35" t="s">
        <v>961</v>
      </c>
      <c r="D176" s="35" t="s">
        <v>193</v>
      </c>
      <c r="E176" s="27" t="s">
        <v>194</v>
      </c>
      <c r="F176" s="36">
        <v>16350</v>
      </c>
      <c r="G176" s="37">
        <v>500000</v>
      </c>
      <c r="H176" s="29">
        <f t="shared" si="4"/>
        <v>140000</v>
      </c>
      <c r="I176" s="38">
        <v>640000</v>
      </c>
      <c r="J176" s="31">
        <v>100</v>
      </c>
      <c r="K176" s="32">
        <v>0</v>
      </c>
      <c r="L176" s="32">
        <v>0</v>
      </c>
      <c r="M176" s="32">
        <v>0</v>
      </c>
      <c r="N176" s="39">
        <v>0.166</v>
      </c>
      <c r="O176" s="18">
        <f t="shared" si="5"/>
        <v>100.166</v>
      </c>
      <c r="P176" s="34" t="s">
        <v>993</v>
      </c>
    </row>
    <row r="177" spans="1:16" ht="22.5">
      <c r="A177" s="9">
        <v>176</v>
      </c>
      <c r="B177" s="35" t="s">
        <v>964</v>
      </c>
      <c r="C177" s="35" t="s">
        <v>965</v>
      </c>
      <c r="D177" s="35" t="s">
        <v>195</v>
      </c>
      <c r="E177" s="27" t="s">
        <v>196</v>
      </c>
      <c r="F177" s="36">
        <v>13250</v>
      </c>
      <c r="G177" s="29">
        <v>395000</v>
      </c>
      <c r="H177" s="29">
        <f t="shared" si="4"/>
        <v>131600</v>
      </c>
      <c r="I177" s="38">
        <v>526600</v>
      </c>
      <c r="J177" s="32">
        <v>100</v>
      </c>
      <c r="K177" s="32">
        <v>0</v>
      </c>
      <c r="L177" s="32">
        <v>0</v>
      </c>
      <c r="M177" s="32">
        <v>0</v>
      </c>
      <c r="N177" s="39">
        <v>0.133</v>
      </c>
      <c r="O177" s="18">
        <f t="shared" si="5"/>
        <v>100.133</v>
      </c>
      <c r="P177" s="34" t="s">
        <v>993</v>
      </c>
    </row>
    <row r="178" spans="1:16" ht="22.5">
      <c r="A178" s="9">
        <v>177</v>
      </c>
      <c r="B178" s="26" t="s">
        <v>197</v>
      </c>
      <c r="C178" s="50" t="s">
        <v>948</v>
      </c>
      <c r="D178" s="26" t="s">
        <v>198</v>
      </c>
      <c r="E178" s="51" t="s">
        <v>199</v>
      </c>
      <c r="F178" s="52">
        <v>13121</v>
      </c>
      <c r="G178" s="53">
        <v>80500</v>
      </c>
      <c r="H178" s="48">
        <f t="shared" si="4"/>
        <v>36565</v>
      </c>
      <c r="I178" s="53">
        <v>117065</v>
      </c>
      <c r="J178" s="54">
        <v>100</v>
      </c>
      <c r="K178" s="54">
        <v>0</v>
      </c>
      <c r="L178" s="55">
        <v>0</v>
      </c>
      <c r="M178" s="54">
        <v>0</v>
      </c>
      <c r="N178" s="54">
        <v>0.131</v>
      </c>
      <c r="O178" s="18">
        <f t="shared" si="5"/>
        <v>100.131</v>
      </c>
      <c r="P178" s="56" t="s">
        <v>917</v>
      </c>
    </row>
    <row r="179" spans="1:16" ht="22.5">
      <c r="A179" s="9">
        <v>178</v>
      </c>
      <c r="B179" s="26" t="s">
        <v>200</v>
      </c>
      <c r="C179" s="26" t="s">
        <v>67</v>
      </c>
      <c r="D179" s="26" t="s">
        <v>201</v>
      </c>
      <c r="E179" s="27" t="s">
        <v>202</v>
      </c>
      <c r="F179" s="28">
        <v>12505</v>
      </c>
      <c r="G179" s="29">
        <v>950000</v>
      </c>
      <c r="H179" s="29">
        <f t="shared" si="4"/>
        <v>427500</v>
      </c>
      <c r="I179" s="29">
        <v>1377500</v>
      </c>
      <c r="J179" s="31">
        <v>75</v>
      </c>
      <c r="K179" s="31">
        <v>25</v>
      </c>
      <c r="L179" s="32">
        <v>0</v>
      </c>
      <c r="M179" s="31">
        <v>0</v>
      </c>
      <c r="N179" s="33">
        <v>0.125</v>
      </c>
      <c r="O179" s="18">
        <f t="shared" si="5"/>
        <v>100.125</v>
      </c>
      <c r="P179" s="34" t="s">
        <v>908</v>
      </c>
    </row>
    <row r="180" spans="1:16" ht="22.5">
      <c r="A180" s="9">
        <v>179</v>
      </c>
      <c r="B180" s="26" t="s">
        <v>203</v>
      </c>
      <c r="C180" s="26" t="s">
        <v>910</v>
      </c>
      <c r="D180" s="26" t="s">
        <v>204</v>
      </c>
      <c r="E180" s="27" t="s">
        <v>205</v>
      </c>
      <c r="F180" s="28">
        <v>11435</v>
      </c>
      <c r="G180" s="29">
        <v>60000</v>
      </c>
      <c r="H180" s="29">
        <f t="shared" si="4"/>
        <v>33100</v>
      </c>
      <c r="I180" s="29">
        <v>93100</v>
      </c>
      <c r="J180" s="31">
        <v>100</v>
      </c>
      <c r="K180" s="31">
        <v>0</v>
      </c>
      <c r="L180" s="32">
        <v>0</v>
      </c>
      <c r="M180" s="31">
        <v>0</v>
      </c>
      <c r="N180" s="33">
        <v>0.114</v>
      </c>
      <c r="O180" s="18">
        <f t="shared" si="5"/>
        <v>100.114</v>
      </c>
      <c r="P180" s="34" t="s">
        <v>993</v>
      </c>
    </row>
    <row r="181" spans="1:16" ht="22.5">
      <c r="A181" s="9">
        <v>180</v>
      </c>
      <c r="B181" s="26" t="s">
        <v>206</v>
      </c>
      <c r="C181" s="26" t="s">
        <v>910</v>
      </c>
      <c r="D181" s="26" t="s">
        <v>207</v>
      </c>
      <c r="E181" s="27" t="s">
        <v>208</v>
      </c>
      <c r="F181" s="28">
        <v>9600</v>
      </c>
      <c r="G181" s="29">
        <v>331000</v>
      </c>
      <c r="H181" s="29">
        <f t="shared" si="4"/>
        <v>59580</v>
      </c>
      <c r="I181" s="29">
        <v>390580</v>
      </c>
      <c r="J181" s="31">
        <v>100</v>
      </c>
      <c r="K181" s="31">
        <v>0</v>
      </c>
      <c r="L181" s="32">
        <v>0</v>
      </c>
      <c r="M181" s="31">
        <v>0</v>
      </c>
      <c r="N181" s="33">
        <v>0.096</v>
      </c>
      <c r="O181" s="18">
        <f t="shared" si="5"/>
        <v>100.096</v>
      </c>
      <c r="P181" s="34" t="s">
        <v>993</v>
      </c>
    </row>
    <row r="182" spans="1:16" ht="22.5">
      <c r="A182" s="9">
        <v>181</v>
      </c>
      <c r="B182" s="35" t="s">
        <v>209</v>
      </c>
      <c r="C182" s="35" t="s">
        <v>1111</v>
      </c>
      <c r="D182" s="35" t="s">
        <v>210</v>
      </c>
      <c r="E182" s="32" t="s">
        <v>211</v>
      </c>
      <c r="F182" s="94">
        <v>3010</v>
      </c>
      <c r="G182" s="38">
        <v>525000</v>
      </c>
      <c r="H182" s="29">
        <f t="shared" si="4"/>
        <v>236250</v>
      </c>
      <c r="I182" s="38">
        <v>761250</v>
      </c>
      <c r="J182" s="32">
        <v>100</v>
      </c>
      <c r="K182" s="32">
        <v>0</v>
      </c>
      <c r="L182" s="32">
        <v>0</v>
      </c>
      <c r="M182" s="32">
        <v>0</v>
      </c>
      <c r="N182" s="39">
        <v>0.03</v>
      </c>
      <c r="O182" s="18">
        <f t="shared" si="5"/>
        <v>100.03</v>
      </c>
      <c r="P182" s="34" t="s">
        <v>908</v>
      </c>
    </row>
    <row r="183" spans="1:16" ht="33.75">
      <c r="A183" s="9">
        <v>182</v>
      </c>
      <c r="B183" s="26" t="s">
        <v>212</v>
      </c>
      <c r="C183" s="26" t="s">
        <v>990</v>
      </c>
      <c r="D183" s="26" t="s">
        <v>213</v>
      </c>
      <c r="E183" s="26" t="s">
        <v>214</v>
      </c>
      <c r="F183" s="28">
        <v>935</v>
      </c>
      <c r="G183" s="29">
        <v>100000</v>
      </c>
      <c r="H183" s="29">
        <f t="shared" si="4"/>
        <v>75000</v>
      </c>
      <c r="I183" s="38">
        <v>175000</v>
      </c>
      <c r="J183" s="31">
        <v>100</v>
      </c>
      <c r="K183" s="31">
        <v>0</v>
      </c>
      <c r="L183" s="30">
        <v>0</v>
      </c>
      <c r="M183" s="31">
        <v>0</v>
      </c>
      <c r="N183" s="33">
        <v>0.009</v>
      </c>
      <c r="O183" s="18">
        <f t="shared" si="5"/>
        <v>100.009</v>
      </c>
      <c r="P183" s="34" t="s">
        <v>993</v>
      </c>
    </row>
    <row r="184" spans="1:16" ht="67.5">
      <c r="A184" s="9">
        <v>183</v>
      </c>
      <c r="B184" s="26" t="s">
        <v>215</v>
      </c>
      <c r="C184" s="26" t="s">
        <v>990</v>
      </c>
      <c r="D184" s="26" t="s">
        <v>216</v>
      </c>
      <c r="E184" s="27" t="s">
        <v>217</v>
      </c>
      <c r="F184" s="28">
        <v>350</v>
      </c>
      <c r="G184" s="29">
        <v>100000</v>
      </c>
      <c r="H184" s="29">
        <f t="shared" si="4"/>
        <v>45000</v>
      </c>
      <c r="I184" s="29">
        <v>145000</v>
      </c>
      <c r="J184" s="31">
        <v>100</v>
      </c>
      <c r="K184" s="31">
        <v>0</v>
      </c>
      <c r="L184" s="32">
        <v>0</v>
      </c>
      <c r="M184" s="31">
        <v>0</v>
      </c>
      <c r="N184" s="33">
        <v>0.004</v>
      </c>
      <c r="O184" s="18">
        <f t="shared" si="5"/>
        <v>100.004</v>
      </c>
      <c r="P184" s="34" t="s">
        <v>908</v>
      </c>
    </row>
    <row r="185" spans="1:16" ht="22.5">
      <c r="A185" s="9">
        <v>184</v>
      </c>
      <c r="B185" s="26" t="s">
        <v>218</v>
      </c>
      <c r="C185" s="26" t="s">
        <v>1111</v>
      </c>
      <c r="D185" s="26" t="s">
        <v>219</v>
      </c>
      <c r="E185" s="27" t="s">
        <v>220</v>
      </c>
      <c r="F185" s="28">
        <v>200</v>
      </c>
      <c r="G185" s="29">
        <v>125000</v>
      </c>
      <c r="H185" s="29">
        <f t="shared" si="4"/>
        <v>56250</v>
      </c>
      <c r="I185" s="29">
        <v>181250</v>
      </c>
      <c r="J185" s="31">
        <v>100</v>
      </c>
      <c r="K185" s="31">
        <v>0</v>
      </c>
      <c r="L185" s="32">
        <v>0</v>
      </c>
      <c r="M185" s="31">
        <v>0</v>
      </c>
      <c r="N185" s="33">
        <v>0.002</v>
      </c>
      <c r="O185" s="18">
        <f t="shared" si="5"/>
        <v>100.002</v>
      </c>
      <c r="P185" s="34" t="s">
        <v>908</v>
      </c>
    </row>
    <row r="186" spans="1:16" ht="22.5">
      <c r="A186" s="9">
        <v>185</v>
      </c>
      <c r="B186" s="26" t="s">
        <v>221</v>
      </c>
      <c r="C186" s="26" t="s">
        <v>965</v>
      </c>
      <c r="D186" s="26" t="s">
        <v>222</v>
      </c>
      <c r="E186" s="27" t="s">
        <v>223</v>
      </c>
      <c r="F186" s="28">
        <v>40000</v>
      </c>
      <c r="G186" s="29">
        <v>8100000</v>
      </c>
      <c r="H186" s="29">
        <f t="shared" si="4"/>
        <v>1985440</v>
      </c>
      <c r="I186" s="29">
        <v>10085440</v>
      </c>
      <c r="J186" s="31">
        <v>75</v>
      </c>
      <c r="K186" s="31">
        <v>0</v>
      </c>
      <c r="L186" s="32">
        <v>20</v>
      </c>
      <c r="M186" s="31">
        <v>0</v>
      </c>
      <c r="N186" s="33">
        <v>0.4</v>
      </c>
      <c r="O186" s="18">
        <f t="shared" si="5"/>
        <v>95.4</v>
      </c>
      <c r="P186" s="34" t="s">
        <v>993</v>
      </c>
    </row>
    <row r="187" spans="1:16" ht="22.5">
      <c r="A187" s="9">
        <v>186</v>
      </c>
      <c r="B187" s="20" t="s">
        <v>224</v>
      </c>
      <c r="C187" s="20" t="s">
        <v>27</v>
      </c>
      <c r="D187" s="20" t="s">
        <v>225</v>
      </c>
      <c r="E187" s="21" t="s">
        <v>226</v>
      </c>
      <c r="F187" s="22">
        <v>26500</v>
      </c>
      <c r="G187" s="40">
        <v>1100000</v>
      </c>
      <c r="H187" s="14">
        <f t="shared" si="4"/>
        <v>482000</v>
      </c>
      <c r="I187" s="23">
        <v>1582000</v>
      </c>
      <c r="J187" s="24">
        <v>75</v>
      </c>
      <c r="K187" s="24">
        <v>0</v>
      </c>
      <c r="L187" s="24">
        <v>5</v>
      </c>
      <c r="M187" s="24">
        <v>15</v>
      </c>
      <c r="N187" s="25">
        <v>0.266</v>
      </c>
      <c r="O187" s="18">
        <f t="shared" si="5"/>
        <v>95.266</v>
      </c>
      <c r="P187" s="19" t="s">
        <v>908</v>
      </c>
    </row>
    <row r="188" spans="1:16" ht="22.5">
      <c r="A188" s="9">
        <v>187</v>
      </c>
      <c r="B188" s="20" t="s">
        <v>224</v>
      </c>
      <c r="C188" s="20" t="s">
        <v>27</v>
      </c>
      <c r="D188" s="20" t="s">
        <v>225</v>
      </c>
      <c r="E188" s="21" t="s">
        <v>227</v>
      </c>
      <c r="F188" s="22">
        <v>26500</v>
      </c>
      <c r="G188" s="40">
        <v>900000</v>
      </c>
      <c r="H188" s="14">
        <f t="shared" si="4"/>
        <v>405000</v>
      </c>
      <c r="I188" s="23">
        <v>1305000</v>
      </c>
      <c r="J188" s="24">
        <v>75</v>
      </c>
      <c r="K188" s="24">
        <v>0</v>
      </c>
      <c r="L188" s="24">
        <v>5</v>
      </c>
      <c r="M188" s="24">
        <v>15</v>
      </c>
      <c r="N188" s="25">
        <v>0.265</v>
      </c>
      <c r="O188" s="18">
        <f t="shared" si="5"/>
        <v>95.265</v>
      </c>
      <c r="P188" s="19" t="s">
        <v>908</v>
      </c>
    </row>
    <row r="189" spans="1:16" ht="12.75">
      <c r="A189" s="9">
        <v>188</v>
      </c>
      <c r="B189" s="26" t="s">
        <v>1075</v>
      </c>
      <c r="C189" s="26" t="s">
        <v>961</v>
      </c>
      <c r="D189" s="26" t="s">
        <v>228</v>
      </c>
      <c r="E189" s="51" t="s">
        <v>229</v>
      </c>
      <c r="F189" s="74">
        <v>24062</v>
      </c>
      <c r="G189" s="68">
        <v>350000</v>
      </c>
      <c r="H189" s="29">
        <f t="shared" si="4"/>
        <v>157500</v>
      </c>
      <c r="I189" s="68">
        <v>507500</v>
      </c>
      <c r="J189" s="31">
        <v>45</v>
      </c>
      <c r="K189" s="31">
        <v>50</v>
      </c>
      <c r="L189" s="30">
        <v>0</v>
      </c>
      <c r="M189" s="31">
        <v>0</v>
      </c>
      <c r="N189" s="33">
        <v>0.243</v>
      </c>
      <c r="O189" s="18">
        <f t="shared" si="5"/>
        <v>95.243</v>
      </c>
      <c r="P189" s="34" t="s">
        <v>908</v>
      </c>
    </row>
    <row r="190" spans="1:16" ht="22.5">
      <c r="A190" s="9">
        <v>189</v>
      </c>
      <c r="B190" s="26" t="s">
        <v>33</v>
      </c>
      <c r="C190" s="26" t="s">
        <v>948</v>
      </c>
      <c r="D190" s="26" t="s">
        <v>230</v>
      </c>
      <c r="E190" s="27" t="s">
        <v>231</v>
      </c>
      <c r="F190" s="28">
        <v>11484</v>
      </c>
      <c r="G190" s="29">
        <v>3000000</v>
      </c>
      <c r="H190" s="29">
        <f t="shared" si="4"/>
        <v>1090000</v>
      </c>
      <c r="I190" s="29">
        <v>4090000</v>
      </c>
      <c r="J190" s="31">
        <v>50</v>
      </c>
      <c r="K190" s="31">
        <v>0</v>
      </c>
      <c r="L190" s="32">
        <v>15</v>
      </c>
      <c r="M190" s="31">
        <v>30</v>
      </c>
      <c r="N190" s="33">
        <v>0.114</v>
      </c>
      <c r="O190" s="18">
        <f t="shared" si="5"/>
        <v>95.114</v>
      </c>
      <c r="P190" s="34" t="s">
        <v>908</v>
      </c>
    </row>
    <row r="191" spans="1:16" ht="22.5">
      <c r="A191" s="9">
        <v>190</v>
      </c>
      <c r="B191" s="26" t="s">
        <v>232</v>
      </c>
      <c r="C191" s="26" t="s">
        <v>961</v>
      </c>
      <c r="D191" s="26" t="s">
        <v>115</v>
      </c>
      <c r="E191" s="27" t="s">
        <v>233</v>
      </c>
      <c r="F191" s="28">
        <v>394079</v>
      </c>
      <c r="G191" s="29">
        <v>525000</v>
      </c>
      <c r="H191" s="29">
        <f t="shared" si="4"/>
        <v>236250</v>
      </c>
      <c r="I191" s="29">
        <v>761250</v>
      </c>
      <c r="J191" s="31">
        <v>75</v>
      </c>
      <c r="K191" s="31">
        <v>0</v>
      </c>
      <c r="L191" s="32">
        <v>0</v>
      </c>
      <c r="M191" s="31">
        <v>15</v>
      </c>
      <c r="N191" s="33">
        <v>3.941</v>
      </c>
      <c r="O191" s="18">
        <f t="shared" si="5"/>
        <v>93.941</v>
      </c>
      <c r="P191" s="34" t="s">
        <v>908</v>
      </c>
    </row>
    <row r="192" spans="1:16" ht="22.5">
      <c r="A192" s="9">
        <v>191</v>
      </c>
      <c r="B192" s="26" t="s">
        <v>70</v>
      </c>
      <c r="C192" s="50" t="s">
        <v>972</v>
      </c>
      <c r="D192" s="26" t="s">
        <v>234</v>
      </c>
      <c r="E192" s="51" t="s">
        <v>235</v>
      </c>
      <c r="F192" s="84">
        <v>88088</v>
      </c>
      <c r="G192" s="53">
        <v>123321</v>
      </c>
      <c r="H192" s="48">
        <f t="shared" si="4"/>
        <v>22837</v>
      </c>
      <c r="I192" s="53">
        <v>146158</v>
      </c>
      <c r="J192" s="54">
        <v>75</v>
      </c>
      <c r="K192" s="54">
        <v>0</v>
      </c>
      <c r="L192" s="55">
        <v>0</v>
      </c>
      <c r="M192" s="54">
        <v>15</v>
      </c>
      <c r="N192" s="88">
        <v>0.882</v>
      </c>
      <c r="O192" s="46">
        <f t="shared" si="5"/>
        <v>90.882</v>
      </c>
      <c r="P192" s="47" t="s">
        <v>908</v>
      </c>
    </row>
    <row r="193" spans="1:16" ht="22.5">
      <c r="A193" s="9">
        <v>192</v>
      </c>
      <c r="B193" s="26" t="s">
        <v>70</v>
      </c>
      <c r="C193" s="50" t="s">
        <v>972</v>
      </c>
      <c r="D193" s="26" t="s">
        <v>236</v>
      </c>
      <c r="E193" s="51" t="s">
        <v>237</v>
      </c>
      <c r="F193" s="84">
        <v>88088</v>
      </c>
      <c r="G193" s="53">
        <v>452492</v>
      </c>
      <c r="H193" s="48">
        <f aca="true" t="shared" si="6" ref="H193:H256">I193-G193</f>
        <v>172876</v>
      </c>
      <c r="I193" s="53">
        <v>625368</v>
      </c>
      <c r="J193" s="54">
        <v>75</v>
      </c>
      <c r="K193" s="54">
        <v>0</v>
      </c>
      <c r="L193" s="55">
        <v>0</v>
      </c>
      <c r="M193" s="54">
        <v>15</v>
      </c>
      <c r="N193" s="88">
        <v>0.8808</v>
      </c>
      <c r="O193" s="46">
        <f t="shared" si="5"/>
        <v>90.8808</v>
      </c>
      <c r="P193" s="47" t="s">
        <v>917</v>
      </c>
    </row>
    <row r="194" spans="1:16" ht="22.5">
      <c r="A194" s="9">
        <v>193</v>
      </c>
      <c r="B194" s="35" t="s">
        <v>128</v>
      </c>
      <c r="C194" s="41" t="s">
        <v>129</v>
      </c>
      <c r="D194" s="35" t="s">
        <v>238</v>
      </c>
      <c r="E194" s="27" t="s">
        <v>239</v>
      </c>
      <c r="F194" s="36">
        <v>61047</v>
      </c>
      <c r="G194" s="91">
        <v>1950000</v>
      </c>
      <c r="H194" s="48">
        <f t="shared" si="6"/>
        <v>423276</v>
      </c>
      <c r="I194" s="43">
        <v>2373276</v>
      </c>
      <c r="J194" s="44">
        <v>60</v>
      </c>
      <c r="K194" s="44">
        <v>0</v>
      </c>
      <c r="L194" s="44">
        <v>0</v>
      </c>
      <c r="M194" s="44">
        <v>30</v>
      </c>
      <c r="N194" s="45">
        <v>0.61</v>
      </c>
      <c r="O194" s="46">
        <f t="shared" si="5"/>
        <v>90.61</v>
      </c>
      <c r="P194" s="47" t="s">
        <v>917</v>
      </c>
    </row>
    <row r="195" spans="1:16" ht="22.5">
      <c r="A195" s="9">
        <v>194</v>
      </c>
      <c r="B195" s="35" t="s">
        <v>134</v>
      </c>
      <c r="C195" s="35" t="s">
        <v>1051</v>
      </c>
      <c r="D195" s="35" t="s">
        <v>240</v>
      </c>
      <c r="E195" s="27" t="s">
        <v>241</v>
      </c>
      <c r="F195" s="36">
        <v>47330</v>
      </c>
      <c r="G195" s="29">
        <v>6000000</v>
      </c>
      <c r="H195" s="29">
        <f t="shared" si="6"/>
        <v>2050000</v>
      </c>
      <c r="I195" s="38">
        <v>8050000</v>
      </c>
      <c r="J195" s="32">
        <v>60</v>
      </c>
      <c r="K195" s="32">
        <v>0</v>
      </c>
      <c r="L195" s="32">
        <v>0</v>
      </c>
      <c r="M195" s="32">
        <v>30</v>
      </c>
      <c r="N195" s="39">
        <v>0.473</v>
      </c>
      <c r="O195" s="18">
        <f aca="true" t="shared" si="7" ref="O195:O258">SUM(J195:N195)</f>
        <v>90.473</v>
      </c>
      <c r="P195" s="34" t="s">
        <v>908</v>
      </c>
    </row>
    <row r="196" spans="1:16" ht="12.75">
      <c r="A196" s="9">
        <v>195</v>
      </c>
      <c r="B196" s="26" t="s">
        <v>242</v>
      </c>
      <c r="C196" s="26" t="s">
        <v>905</v>
      </c>
      <c r="D196" s="49" t="s">
        <v>243</v>
      </c>
      <c r="E196" s="26" t="s">
        <v>244</v>
      </c>
      <c r="F196" s="28">
        <v>45061</v>
      </c>
      <c r="G196" s="29">
        <v>1000000</v>
      </c>
      <c r="H196" s="29">
        <f t="shared" si="6"/>
        <v>450000</v>
      </c>
      <c r="I196" s="29">
        <v>1450000</v>
      </c>
      <c r="J196" s="31">
        <v>75</v>
      </c>
      <c r="K196" s="31">
        <v>0</v>
      </c>
      <c r="L196" s="30">
        <v>0</v>
      </c>
      <c r="M196" s="31">
        <v>15</v>
      </c>
      <c r="N196" s="33">
        <v>0.451</v>
      </c>
      <c r="O196" s="10">
        <f t="shared" si="7"/>
        <v>90.451</v>
      </c>
      <c r="P196" s="34" t="s">
        <v>908</v>
      </c>
    </row>
    <row r="197" spans="1:16" ht="22.5">
      <c r="A197" s="9">
        <v>196</v>
      </c>
      <c r="B197" s="26" t="s">
        <v>942</v>
      </c>
      <c r="C197" s="26" t="s">
        <v>905</v>
      </c>
      <c r="D197" s="35" t="s">
        <v>245</v>
      </c>
      <c r="E197" s="27" t="s">
        <v>246</v>
      </c>
      <c r="F197" s="28">
        <v>35928</v>
      </c>
      <c r="G197" s="29">
        <v>350000</v>
      </c>
      <c r="H197" s="29">
        <f t="shared" si="6"/>
        <v>157500</v>
      </c>
      <c r="I197" s="29">
        <v>507500</v>
      </c>
      <c r="J197" s="31">
        <v>75</v>
      </c>
      <c r="K197" s="31">
        <v>0</v>
      </c>
      <c r="L197" s="32">
        <v>0</v>
      </c>
      <c r="M197" s="31">
        <v>15</v>
      </c>
      <c r="N197" s="33">
        <v>0.359</v>
      </c>
      <c r="O197" s="18">
        <f t="shared" si="7"/>
        <v>90.359</v>
      </c>
      <c r="P197" s="34" t="s">
        <v>908</v>
      </c>
    </row>
    <row r="198" spans="1:16" ht="12.75">
      <c r="A198" s="9">
        <v>197</v>
      </c>
      <c r="B198" s="26" t="s">
        <v>942</v>
      </c>
      <c r="C198" s="26" t="s">
        <v>905</v>
      </c>
      <c r="D198" s="35" t="s">
        <v>247</v>
      </c>
      <c r="E198" s="27" t="s">
        <v>248</v>
      </c>
      <c r="F198" s="28">
        <v>35928</v>
      </c>
      <c r="G198" s="29">
        <v>525000</v>
      </c>
      <c r="H198" s="29">
        <f t="shared" si="6"/>
        <v>236250</v>
      </c>
      <c r="I198" s="29">
        <v>761250</v>
      </c>
      <c r="J198" s="31">
        <v>75</v>
      </c>
      <c r="K198" s="31">
        <v>0</v>
      </c>
      <c r="L198" s="32">
        <v>0</v>
      </c>
      <c r="M198" s="31">
        <v>15</v>
      </c>
      <c r="N198" s="33">
        <v>0.358</v>
      </c>
      <c r="O198" s="18">
        <f t="shared" si="7"/>
        <v>90.358</v>
      </c>
      <c r="P198" s="34" t="s">
        <v>908</v>
      </c>
    </row>
    <row r="199" spans="1:16" ht="22.5">
      <c r="A199" s="9">
        <v>198</v>
      </c>
      <c r="B199" s="26" t="s">
        <v>145</v>
      </c>
      <c r="C199" s="26" t="s">
        <v>961</v>
      </c>
      <c r="D199" s="26" t="s">
        <v>249</v>
      </c>
      <c r="E199" s="27" t="s">
        <v>250</v>
      </c>
      <c r="F199" s="28">
        <v>29780</v>
      </c>
      <c r="G199" s="29">
        <v>2050000</v>
      </c>
      <c r="H199" s="29">
        <f t="shared" si="6"/>
        <v>786000</v>
      </c>
      <c r="I199" s="29">
        <v>2836000</v>
      </c>
      <c r="J199" s="31">
        <v>60</v>
      </c>
      <c r="K199" s="31">
        <v>0</v>
      </c>
      <c r="L199" s="30">
        <v>0</v>
      </c>
      <c r="M199" s="31">
        <v>30</v>
      </c>
      <c r="N199" s="33">
        <v>0.298</v>
      </c>
      <c r="O199" s="18">
        <f t="shared" si="7"/>
        <v>90.298</v>
      </c>
      <c r="P199" s="34" t="s">
        <v>908</v>
      </c>
    </row>
    <row r="200" spans="1:16" ht="22.5">
      <c r="A200" s="9">
        <v>199</v>
      </c>
      <c r="B200" s="26" t="s">
        <v>251</v>
      </c>
      <c r="C200" s="26" t="s">
        <v>981</v>
      </c>
      <c r="D200" s="26" t="s">
        <v>252</v>
      </c>
      <c r="E200" s="27" t="s">
        <v>253</v>
      </c>
      <c r="F200" s="28">
        <v>26000</v>
      </c>
      <c r="G200" s="29">
        <v>1629290</v>
      </c>
      <c r="H200" s="29">
        <f t="shared" si="6"/>
        <v>697322</v>
      </c>
      <c r="I200" s="29">
        <v>2326612</v>
      </c>
      <c r="J200" s="31">
        <v>75</v>
      </c>
      <c r="K200" s="31">
        <v>0</v>
      </c>
      <c r="L200" s="32">
        <v>0</v>
      </c>
      <c r="M200" s="31">
        <v>15</v>
      </c>
      <c r="N200" s="33">
        <v>0.26</v>
      </c>
      <c r="O200" s="18">
        <f t="shared" si="7"/>
        <v>90.26</v>
      </c>
      <c r="P200" s="34" t="s">
        <v>993</v>
      </c>
    </row>
    <row r="201" spans="1:16" ht="22.5">
      <c r="A201" s="9">
        <v>200</v>
      </c>
      <c r="B201" s="49" t="s">
        <v>254</v>
      </c>
      <c r="C201" s="95" t="s">
        <v>961</v>
      </c>
      <c r="D201" s="49" t="s">
        <v>255</v>
      </c>
      <c r="E201" s="96" t="s">
        <v>256</v>
      </c>
      <c r="F201" s="52">
        <v>19800</v>
      </c>
      <c r="G201" s="97">
        <v>2326000</v>
      </c>
      <c r="H201" s="75">
        <f t="shared" si="6"/>
        <v>135000</v>
      </c>
      <c r="I201" s="97">
        <v>2461000</v>
      </c>
      <c r="J201" s="54">
        <v>75</v>
      </c>
      <c r="K201" s="54">
        <v>0</v>
      </c>
      <c r="L201" s="55">
        <v>0</v>
      </c>
      <c r="M201" s="54">
        <v>15</v>
      </c>
      <c r="N201" s="54">
        <v>0.199</v>
      </c>
      <c r="O201" s="18">
        <f t="shared" si="7"/>
        <v>90.199</v>
      </c>
      <c r="P201" s="34" t="s">
        <v>908</v>
      </c>
    </row>
    <row r="202" spans="1:16" ht="22.5">
      <c r="A202" s="9">
        <v>201</v>
      </c>
      <c r="B202" s="26" t="s">
        <v>254</v>
      </c>
      <c r="C202" s="50" t="s">
        <v>961</v>
      </c>
      <c r="D202" s="49" t="s">
        <v>257</v>
      </c>
      <c r="E202" s="51" t="s">
        <v>258</v>
      </c>
      <c r="F202" s="52">
        <v>19800</v>
      </c>
      <c r="G202" s="53">
        <v>9500000</v>
      </c>
      <c r="H202" s="29">
        <f t="shared" si="6"/>
        <v>2200000</v>
      </c>
      <c r="I202" s="53">
        <v>11700000</v>
      </c>
      <c r="J202" s="54">
        <v>75</v>
      </c>
      <c r="K202" s="54">
        <v>0</v>
      </c>
      <c r="L202" s="55">
        <v>0</v>
      </c>
      <c r="M202" s="54">
        <v>15</v>
      </c>
      <c r="N202" s="54">
        <v>0.198</v>
      </c>
      <c r="O202" s="18">
        <f t="shared" si="7"/>
        <v>90.198</v>
      </c>
      <c r="P202" s="34" t="s">
        <v>993</v>
      </c>
    </row>
    <row r="203" spans="1:16" ht="22.5">
      <c r="A203" s="9">
        <v>202</v>
      </c>
      <c r="B203" s="35" t="s">
        <v>259</v>
      </c>
      <c r="C203" s="35" t="s">
        <v>972</v>
      </c>
      <c r="D203" s="35" t="s">
        <v>260</v>
      </c>
      <c r="E203" s="27" t="s">
        <v>261</v>
      </c>
      <c r="F203" s="36">
        <v>17395</v>
      </c>
      <c r="G203" s="37">
        <v>900000</v>
      </c>
      <c r="H203" s="29">
        <f t="shared" si="6"/>
        <v>342000</v>
      </c>
      <c r="I203" s="38">
        <v>1242000</v>
      </c>
      <c r="J203" s="32">
        <v>60</v>
      </c>
      <c r="K203" s="32">
        <v>0</v>
      </c>
      <c r="L203" s="32">
        <v>0</v>
      </c>
      <c r="M203" s="32">
        <v>30</v>
      </c>
      <c r="N203" s="39">
        <v>0.174</v>
      </c>
      <c r="O203" s="18">
        <f t="shared" si="7"/>
        <v>90.174</v>
      </c>
      <c r="P203" s="47" t="s">
        <v>917</v>
      </c>
    </row>
    <row r="204" spans="1:16" ht="22.5">
      <c r="A204" s="9">
        <v>203</v>
      </c>
      <c r="B204" s="35" t="s">
        <v>262</v>
      </c>
      <c r="C204" s="41" t="s">
        <v>939</v>
      </c>
      <c r="D204" s="35" t="s">
        <v>263</v>
      </c>
      <c r="E204" s="27" t="s">
        <v>264</v>
      </c>
      <c r="F204" s="36">
        <v>15300</v>
      </c>
      <c r="G204" s="42">
        <v>450000</v>
      </c>
      <c r="H204" s="48">
        <f t="shared" si="6"/>
        <v>202500</v>
      </c>
      <c r="I204" s="43">
        <v>652500</v>
      </c>
      <c r="J204" s="44">
        <v>75</v>
      </c>
      <c r="K204" s="44">
        <v>0</v>
      </c>
      <c r="L204" s="44">
        <v>0</v>
      </c>
      <c r="M204" s="44">
        <v>15</v>
      </c>
      <c r="N204" s="45">
        <v>0.153</v>
      </c>
      <c r="O204" s="46">
        <f t="shared" si="7"/>
        <v>90.153</v>
      </c>
      <c r="P204" s="34" t="s">
        <v>908</v>
      </c>
    </row>
    <row r="205" spans="1:16" ht="22.5">
      <c r="A205" s="9">
        <v>204</v>
      </c>
      <c r="B205" s="26" t="s">
        <v>265</v>
      </c>
      <c r="C205" s="26" t="s">
        <v>939</v>
      </c>
      <c r="D205" s="26" t="s">
        <v>266</v>
      </c>
      <c r="E205" s="27" t="s">
        <v>267</v>
      </c>
      <c r="F205" s="28">
        <v>13250</v>
      </c>
      <c r="G205" s="29">
        <v>2300000</v>
      </c>
      <c r="H205" s="29">
        <f t="shared" si="6"/>
        <v>866000</v>
      </c>
      <c r="I205" s="29">
        <v>3166000</v>
      </c>
      <c r="J205" s="31">
        <v>75</v>
      </c>
      <c r="K205" s="31">
        <v>0</v>
      </c>
      <c r="L205" s="32">
        <v>0</v>
      </c>
      <c r="M205" s="31">
        <v>15</v>
      </c>
      <c r="N205" s="33">
        <v>0.133</v>
      </c>
      <c r="O205" s="18">
        <f t="shared" si="7"/>
        <v>90.133</v>
      </c>
      <c r="P205" s="34" t="s">
        <v>908</v>
      </c>
    </row>
    <row r="206" spans="1:16" ht="33.75">
      <c r="A206" s="9">
        <v>205</v>
      </c>
      <c r="B206" s="35" t="s">
        <v>268</v>
      </c>
      <c r="C206" s="41" t="s">
        <v>939</v>
      </c>
      <c r="D206" s="35" t="s">
        <v>269</v>
      </c>
      <c r="E206" s="27" t="s">
        <v>270</v>
      </c>
      <c r="F206" s="36">
        <v>10600</v>
      </c>
      <c r="G206" s="42">
        <v>1465770</v>
      </c>
      <c r="H206" s="48">
        <f t="shared" si="6"/>
        <v>569731</v>
      </c>
      <c r="I206" s="43">
        <v>2035501</v>
      </c>
      <c r="J206" s="44">
        <v>75</v>
      </c>
      <c r="K206" s="44">
        <v>0</v>
      </c>
      <c r="L206" s="44">
        <v>0</v>
      </c>
      <c r="M206" s="44">
        <v>15</v>
      </c>
      <c r="N206" s="45">
        <v>0.106</v>
      </c>
      <c r="O206" s="18">
        <f t="shared" si="7"/>
        <v>90.106</v>
      </c>
      <c r="P206" s="34" t="s">
        <v>993</v>
      </c>
    </row>
    <row r="207" spans="1:16" ht="22.5">
      <c r="A207" s="9">
        <v>206</v>
      </c>
      <c r="B207" s="35" t="s">
        <v>161</v>
      </c>
      <c r="C207" s="35" t="s">
        <v>981</v>
      </c>
      <c r="D207" s="35" t="s">
        <v>271</v>
      </c>
      <c r="E207" s="27" t="s">
        <v>272</v>
      </c>
      <c r="F207" s="36">
        <v>10200</v>
      </c>
      <c r="G207" s="37">
        <v>2500000</v>
      </c>
      <c r="H207" s="75">
        <f t="shared" si="6"/>
        <v>500000</v>
      </c>
      <c r="I207" s="38">
        <v>3000000</v>
      </c>
      <c r="J207" s="32">
        <v>60</v>
      </c>
      <c r="K207" s="32">
        <v>0</v>
      </c>
      <c r="L207" s="32">
        <v>0</v>
      </c>
      <c r="M207" s="32">
        <v>30</v>
      </c>
      <c r="N207" s="39">
        <v>0.102</v>
      </c>
      <c r="O207" s="18">
        <f t="shared" si="7"/>
        <v>90.102</v>
      </c>
      <c r="P207" s="34" t="s">
        <v>917</v>
      </c>
    </row>
    <row r="208" spans="1:16" ht="33.75">
      <c r="A208" s="9">
        <v>207</v>
      </c>
      <c r="B208" s="26" t="s">
        <v>273</v>
      </c>
      <c r="C208" s="50" t="s">
        <v>1051</v>
      </c>
      <c r="D208" s="26" t="s">
        <v>274</v>
      </c>
      <c r="E208" s="51" t="s">
        <v>275</v>
      </c>
      <c r="F208" s="52">
        <v>7052</v>
      </c>
      <c r="G208" s="53">
        <v>1000000</v>
      </c>
      <c r="H208" s="48">
        <f t="shared" si="6"/>
        <v>450000</v>
      </c>
      <c r="I208" s="53">
        <v>1450000</v>
      </c>
      <c r="J208" s="54">
        <v>75</v>
      </c>
      <c r="K208" s="54">
        <v>0</v>
      </c>
      <c r="L208" s="55">
        <v>15</v>
      </c>
      <c r="M208" s="54">
        <v>0</v>
      </c>
      <c r="N208" s="54">
        <v>0.0705</v>
      </c>
      <c r="O208" s="46">
        <f t="shared" si="7"/>
        <v>90.0705</v>
      </c>
      <c r="P208" s="56" t="s">
        <v>908</v>
      </c>
    </row>
    <row r="209" spans="1:16" ht="22.5">
      <c r="A209" s="9">
        <v>208</v>
      </c>
      <c r="B209" s="26" t="s">
        <v>84</v>
      </c>
      <c r="C209" s="26" t="s">
        <v>926</v>
      </c>
      <c r="D209" s="26" t="s">
        <v>276</v>
      </c>
      <c r="E209" s="31" t="s">
        <v>277</v>
      </c>
      <c r="F209" s="28">
        <v>5516</v>
      </c>
      <c r="G209" s="29">
        <v>1600000</v>
      </c>
      <c r="H209" s="29">
        <f t="shared" si="6"/>
        <v>335000</v>
      </c>
      <c r="I209" s="29">
        <v>1935000</v>
      </c>
      <c r="J209" s="31">
        <v>75</v>
      </c>
      <c r="K209" s="31">
        <v>0</v>
      </c>
      <c r="L209" s="30">
        <v>15</v>
      </c>
      <c r="M209" s="31">
        <v>0</v>
      </c>
      <c r="N209" s="33">
        <v>0.055</v>
      </c>
      <c r="O209" s="18">
        <f t="shared" si="7"/>
        <v>90.055</v>
      </c>
      <c r="P209" s="34" t="s">
        <v>993</v>
      </c>
    </row>
    <row r="210" spans="1:16" ht="12.75">
      <c r="A210" s="9">
        <v>209</v>
      </c>
      <c r="B210" s="26" t="s">
        <v>278</v>
      </c>
      <c r="C210" s="26" t="s">
        <v>939</v>
      </c>
      <c r="D210" s="98" t="s">
        <v>279</v>
      </c>
      <c r="E210" s="27" t="s">
        <v>280</v>
      </c>
      <c r="F210" s="28">
        <v>3470</v>
      </c>
      <c r="G210" s="29">
        <v>355215</v>
      </c>
      <c r="H210" s="29">
        <f t="shared" si="6"/>
        <v>57149</v>
      </c>
      <c r="I210" s="29">
        <v>412364</v>
      </c>
      <c r="J210" s="31">
        <v>60</v>
      </c>
      <c r="K210" s="31">
        <v>0</v>
      </c>
      <c r="L210" s="32">
        <v>0</v>
      </c>
      <c r="M210" s="31">
        <v>30</v>
      </c>
      <c r="N210" s="33">
        <v>0.035</v>
      </c>
      <c r="O210" s="18">
        <f t="shared" si="7"/>
        <v>90.035</v>
      </c>
      <c r="P210" s="34" t="s">
        <v>917</v>
      </c>
    </row>
    <row r="211" spans="1:16" ht="22.5">
      <c r="A211" s="9">
        <v>210</v>
      </c>
      <c r="B211" s="35" t="s">
        <v>87</v>
      </c>
      <c r="C211" s="35" t="s">
        <v>981</v>
      </c>
      <c r="D211" s="35" t="s">
        <v>281</v>
      </c>
      <c r="E211" s="27" t="s">
        <v>282</v>
      </c>
      <c r="F211" s="36">
        <v>3289</v>
      </c>
      <c r="G211" s="29">
        <v>261200</v>
      </c>
      <c r="H211" s="29">
        <f t="shared" si="6"/>
        <v>96580</v>
      </c>
      <c r="I211" s="38">
        <v>357780</v>
      </c>
      <c r="J211" s="32">
        <v>75</v>
      </c>
      <c r="K211" s="32">
        <v>0</v>
      </c>
      <c r="L211" s="32">
        <v>0</v>
      </c>
      <c r="M211" s="32">
        <v>15</v>
      </c>
      <c r="N211" s="33">
        <v>0.03289</v>
      </c>
      <c r="O211" s="18">
        <f t="shared" si="7"/>
        <v>90.03289</v>
      </c>
      <c r="P211" s="34" t="s">
        <v>993</v>
      </c>
    </row>
    <row r="212" spans="1:16" ht="22.5">
      <c r="A212" s="9">
        <v>211</v>
      </c>
      <c r="B212" s="35" t="s">
        <v>283</v>
      </c>
      <c r="C212" s="41" t="s">
        <v>284</v>
      </c>
      <c r="D212" s="35" t="s">
        <v>285</v>
      </c>
      <c r="E212" s="27" t="s">
        <v>286</v>
      </c>
      <c r="F212" s="36">
        <v>3158</v>
      </c>
      <c r="G212" s="91">
        <v>202372</v>
      </c>
      <c r="H212" s="48">
        <f t="shared" si="6"/>
        <v>77318</v>
      </c>
      <c r="I212" s="43">
        <v>279690</v>
      </c>
      <c r="J212" s="44">
        <v>75</v>
      </c>
      <c r="K212" s="44">
        <v>0</v>
      </c>
      <c r="L212" s="44">
        <v>0</v>
      </c>
      <c r="M212" s="44">
        <v>15</v>
      </c>
      <c r="N212" s="45">
        <v>0.0315</v>
      </c>
      <c r="O212" s="46">
        <f t="shared" si="7"/>
        <v>90.0315</v>
      </c>
      <c r="P212" s="34" t="s">
        <v>993</v>
      </c>
    </row>
    <row r="213" spans="1:16" ht="12.75">
      <c r="A213" s="9">
        <v>212</v>
      </c>
      <c r="B213" s="26" t="s">
        <v>1114</v>
      </c>
      <c r="C213" s="26" t="s">
        <v>919</v>
      </c>
      <c r="D213" s="26" t="s">
        <v>287</v>
      </c>
      <c r="E213" s="51" t="s">
        <v>288</v>
      </c>
      <c r="F213" s="84">
        <v>2666</v>
      </c>
      <c r="G213" s="37">
        <v>525857</v>
      </c>
      <c r="H213" s="29">
        <f t="shared" si="6"/>
        <v>15776</v>
      </c>
      <c r="I213" s="37">
        <v>541633</v>
      </c>
      <c r="J213" s="31">
        <v>60</v>
      </c>
      <c r="K213" s="31">
        <v>0</v>
      </c>
      <c r="L213" s="30">
        <v>0</v>
      </c>
      <c r="M213" s="31">
        <v>30</v>
      </c>
      <c r="N213" s="33">
        <v>0.0266</v>
      </c>
      <c r="O213" s="18">
        <f t="shared" si="7"/>
        <v>90.0266</v>
      </c>
      <c r="P213" s="58" t="s">
        <v>917</v>
      </c>
    </row>
    <row r="214" spans="1:16" ht="12.75">
      <c r="A214" s="9">
        <v>213</v>
      </c>
      <c r="B214" s="35" t="s">
        <v>170</v>
      </c>
      <c r="C214" s="35" t="s">
        <v>948</v>
      </c>
      <c r="D214" s="35" t="s">
        <v>289</v>
      </c>
      <c r="E214" s="27" t="s">
        <v>290</v>
      </c>
      <c r="F214" s="36">
        <v>2300</v>
      </c>
      <c r="G214" s="57">
        <v>429000</v>
      </c>
      <c r="H214" s="29">
        <f t="shared" si="6"/>
        <v>193050</v>
      </c>
      <c r="I214" s="38">
        <v>622050</v>
      </c>
      <c r="J214" s="32">
        <v>60</v>
      </c>
      <c r="K214" s="32">
        <v>0</v>
      </c>
      <c r="L214" s="32">
        <v>0</v>
      </c>
      <c r="M214" s="32">
        <v>30</v>
      </c>
      <c r="N214" s="39">
        <v>0.023</v>
      </c>
      <c r="O214" s="18">
        <f t="shared" si="7"/>
        <v>90.023</v>
      </c>
      <c r="P214" s="34" t="s">
        <v>908</v>
      </c>
    </row>
    <row r="215" spans="1:16" ht="22.5">
      <c r="A215" s="9">
        <v>214</v>
      </c>
      <c r="B215" s="35" t="s">
        <v>291</v>
      </c>
      <c r="C215" s="35" t="s">
        <v>919</v>
      </c>
      <c r="D215" s="35" t="s">
        <v>292</v>
      </c>
      <c r="E215" s="27" t="s">
        <v>293</v>
      </c>
      <c r="F215" s="36">
        <v>400</v>
      </c>
      <c r="G215" s="37">
        <v>100000</v>
      </c>
      <c r="H215" s="29">
        <f t="shared" si="6"/>
        <v>45000</v>
      </c>
      <c r="I215" s="38">
        <v>145000</v>
      </c>
      <c r="J215" s="32">
        <v>75</v>
      </c>
      <c r="K215" s="32">
        <v>0</v>
      </c>
      <c r="L215" s="32">
        <v>15</v>
      </c>
      <c r="M215" s="32">
        <v>0</v>
      </c>
      <c r="N215" s="39">
        <v>0.004</v>
      </c>
      <c r="O215" s="18">
        <f t="shared" si="7"/>
        <v>90.004</v>
      </c>
      <c r="P215" s="34" t="s">
        <v>908</v>
      </c>
    </row>
    <row r="216" spans="1:16" ht="22.5">
      <c r="A216" s="9">
        <v>215</v>
      </c>
      <c r="B216" s="35" t="s">
        <v>294</v>
      </c>
      <c r="C216" s="35" t="s">
        <v>919</v>
      </c>
      <c r="D216" s="35" t="s">
        <v>295</v>
      </c>
      <c r="E216" s="27" t="s">
        <v>296</v>
      </c>
      <c r="F216" s="99">
        <v>250</v>
      </c>
      <c r="G216" s="37">
        <v>500000</v>
      </c>
      <c r="H216" s="29">
        <f t="shared" si="6"/>
        <v>225000</v>
      </c>
      <c r="I216" s="37">
        <v>725000</v>
      </c>
      <c r="J216" s="32">
        <v>75</v>
      </c>
      <c r="K216" s="32">
        <v>0</v>
      </c>
      <c r="L216" s="32">
        <v>15</v>
      </c>
      <c r="M216" s="32">
        <v>0</v>
      </c>
      <c r="N216" s="39">
        <v>0.0025</v>
      </c>
      <c r="O216" s="18">
        <f t="shared" si="7"/>
        <v>90.0025</v>
      </c>
      <c r="P216" s="34" t="s">
        <v>908</v>
      </c>
    </row>
    <row r="217" spans="1:16" ht="22.5">
      <c r="A217" s="9">
        <v>216</v>
      </c>
      <c r="B217" s="26" t="s">
        <v>957</v>
      </c>
      <c r="C217" s="26" t="s">
        <v>919</v>
      </c>
      <c r="D217" s="26" t="s">
        <v>297</v>
      </c>
      <c r="E217" s="26" t="s">
        <v>298</v>
      </c>
      <c r="F217" s="28">
        <v>50</v>
      </c>
      <c r="G217" s="29">
        <v>213424</v>
      </c>
      <c r="H217" s="29">
        <f t="shared" si="6"/>
        <v>88321</v>
      </c>
      <c r="I217" s="38">
        <v>301745</v>
      </c>
      <c r="J217" s="31">
        <v>75</v>
      </c>
      <c r="K217" s="31">
        <v>0</v>
      </c>
      <c r="L217" s="30">
        <v>15</v>
      </c>
      <c r="M217" s="31">
        <v>0</v>
      </c>
      <c r="N217" s="33">
        <v>0.001</v>
      </c>
      <c r="O217" s="18">
        <f t="shared" si="7"/>
        <v>90.001</v>
      </c>
      <c r="P217" s="34" t="s">
        <v>908</v>
      </c>
    </row>
    <row r="218" spans="1:16" ht="22.5">
      <c r="A218" s="9">
        <v>217</v>
      </c>
      <c r="B218" s="20" t="s">
        <v>909</v>
      </c>
      <c r="C218" s="20" t="s">
        <v>910</v>
      </c>
      <c r="D218" s="20" t="s">
        <v>299</v>
      </c>
      <c r="E218" s="21" t="s">
        <v>300</v>
      </c>
      <c r="F218" s="22">
        <v>314900</v>
      </c>
      <c r="G218" s="14">
        <v>750000</v>
      </c>
      <c r="H218" s="14">
        <f t="shared" si="6"/>
        <v>337500</v>
      </c>
      <c r="I218" s="23">
        <v>1087500</v>
      </c>
      <c r="J218" s="24">
        <v>30</v>
      </c>
      <c r="K218" s="24">
        <v>0</v>
      </c>
      <c r="L218" s="24">
        <v>20</v>
      </c>
      <c r="M218" s="24">
        <v>30</v>
      </c>
      <c r="N218" s="25">
        <v>3.15</v>
      </c>
      <c r="O218" s="18">
        <f t="shared" si="7"/>
        <v>83.15</v>
      </c>
      <c r="P218" s="19" t="s">
        <v>908</v>
      </c>
    </row>
    <row r="219" spans="1:16" ht="33.75">
      <c r="A219" s="9">
        <v>218</v>
      </c>
      <c r="B219" s="20" t="s">
        <v>909</v>
      </c>
      <c r="C219" s="20" t="s">
        <v>910</v>
      </c>
      <c r="D219" s="20" t="s">
        <v>301</v>
      </c>
      <c r="E219" s="21" t="s">
        <v>302</v>
      </c>
      <c r="F219" s="22">
        <v>314900</v>
      </c>
      <c r="G219" s="14">
        <v>2000000</v>
      </c>
      <c r="H219" s="14">
        <f t="shared" si="6"/>
        <v>770000</v>
      </c>
      <c r="I219" s="23">
        <v>2770000</v>
      </c>
      <c r="J219" s="24">
        <v>30</v>
      </c>
      <c r="K219" s="24">
        <v>0</v>
      </c>
      <c r="L219" s="24">
        <v>20</v>
      </c>
      <c r="M219" s="24">
        <v>30</v>
      </c>
      <c r="N219" s="25">
        <v>3.149</v>
      </c>
      <c r="O219" s="18">
        <f t="shared" si="7"/>
        <v>83.149</v>
      </c>
      <c r="P219" s="19" t="s">
        <v>908</v>
      </c>
    </row>
    <row r="220" spans="1:16" ht="22.5">
      <c r="A220" s="9">
        <v>219</v>
      </c>
      <c r="B220" s="20" t="s">
        <v>909</v>
      </c>
      <c r="C220" s="20" t="s">
        <v>910</v>
      </c>
      <c r="D220" s="20" t="s">
        <v>303</v>
      </c>
      <c r="E220" s="21" t="s">
        <v>304</v>
      </c>
      <c r="F220" s="22">
        <v>314900</v>
      </c>
      <c r="G220" s="14">
        <v>2000000</v>
      </c>
      <c r="H220" s="14">
        <f t="shared" si="6"/>
        <v>770000</v>
      </c>
      <c r="I220" s="23">
        <v>2770000</v>
      </c>
      <c r="J220" s="24">
        <v>30</v>
      </c>
      <c r="K220" s="24">
        <v>0</v>
      </c>
      <c r="L220" s="24">
        <v>20</v>
      </c>
      <c r="M220" s="24">
        <v>30</v>
      </c>
      <c r="N220" s="25">
        <v>3.148</v>
      </c>
      <c r="O220" s="18">
        <f t="shared" si="7"/>
        <v>83.148</v>
      </c>
      <c r="P220" s="19" t="s">
        <v>908</v>
      </c>
    </row>
    <row r="221" spans="1:16" ht="22.5">
      <c r="A221" s="9">
        <v>220</v>
      </c>
      <c r="B221" s="10" t="s">
        <v>94</v>
      </c>
      <c r="C221" s="10" t="s">
        <v>926</v>
      </c>
      <c r="D221" s="10" t="s">
        <v>305</v>
      </c>
      <c r="E221" s="11" t="s">
        <v>306</v>
      </c>
      <c r="F221" s="89">
        <v>255000</v>
      </c>
      <c r="G221" s="13">
        <v>6500000</v>
      </c>
      <c r="H221" s="14">
        <f t="shared" si="6"/>
        <v>2050000</v>
      </c>
      <c r="I221" s="13">
        <v>8550000</v>
      </c>
      <c r="J221" s="15">
        <v>45</v>
      </c>
      <c r="K221" s="15">
        <v>0</v>
      </c>
      <c r="L221" s="16">
        <v>20</v>
      </c>
      <c r="M221" s="15">
        <v>15</v>
      </c>
      <c r="N221" s="17">
        <v>2.55</v>
      </c>
      <c r="O221" s="18">
        <f t="shared" si="7"/>
        <v>82.55</v>
      </c>
      <c r="P221" s="19" t="s">
        <v>917</v>
      </c>
    </row>
    <row r="222" spans="1:16" ht="45">
      <c r="A222" s="9">
        <v>221</v>
      </c>
      <c r="B222" s="26" t="s">
        <v>1096</v>
      </c>
      <c r="C222" s="26" t="s">
        <v>939</v>
      </c>
      <c r="D222" s="26" t="s">
        <v>307</v>
      </c>
      <c r="E222" s="27" t="s">
        <v>308</v>
      </c>
      <c r="F222" s="28">
        <v>134108</v>
      </c>
      <c r="G222" s="29">
        <v>2300000</v>
      </c>
      <c r="H222" s="29">
        <f t="shared" si="6"/>
        <v>800000</v>
      </c>
      <c r="I222" s="29">
        <v>3100000</v>
      </c>
      <c r="J222" s="31">
        <v>45</v>
      </c>
      <c r="K222" s="30">
        <v>0</v>
      </c>
      <c r="L222" s="32">
        <v>20</v>
      </c>
      <c r="M222" s="31">
        <v>15</v>
      </c>
      <c r="N222" s="33">
        <v>1.342</v>
      </c>
      <c r="O222" s="18">
        <f t="shared" si="7"/>
        <v>81.342</v>
      </c>
      <c r="P222" s="34" t="s">
        <v>908</v>
      </c>
    </row>
    <row r="223" spans="1:16" ht="33.75">
      <c r="A223" s="9">
        <v>222</v>
      </c>
      <c r="B223" s="26" t="s">
        <v>1096</v>
      </c>
      <c r="C223" s="26" t="s">
        <v>939</v>
      </c>
      <c r="D223" s="26" t="s">
        <v>309</v>
      </c>
      <c r="E223" s="27" t="s">
        <v>310</v>
      </c>
      <c r="F223" s="28">
        <v>134108</v>
      </c>
      <c r="G223" s="29">
        <v>450000</v>
      </c>
      <c r="H223" s="29">
        <f t="shared" si="6"/>
        <v>160980</v>
      </c>
      <c r="I223" s="29">
        <v>610980</v>
      </c>
      <c r="J223" s="31">
        <v>45</v>
      </c>
      <c r="K223" s="30">
        <v>0</v>
      </c>
      <c r="L223" s="32">
        <v>20</v>
      </c>
      <c r="M223" s="31">
        <v>15</v>
      </c>
      <c r="N223" s="33">
        <v>1.341</v>
      </c>
      <c r="O223" s="18">
        <f t="shared" si="7"/>
        <v>81.341</v>
      </c>
      <c r="P223" s="34" t="s">
        <v>908</v>
      </c>
    </row>
    <row r="224" spans="1:16" ht="45">
      <c r="A224" s="9">
        <v>223</v>
      </c>
      <c r="B224" s="26" t="s">
        <v>14</v>
      </c>
      <c r="C224" s="26" t="s">
        <v>939</v>
      </c>
      <c r="D224" s="26" t="s">
        <v>311</v>
      </c>
      <c r="E224" s="27" t="s">
        <v>312</v>
      </c>
      <c r="F224" s="28">
        <v>11666</v>
      </c>
      <c r="G224" s="29">
        <v>5226820</v>
      </c>
      <c r="H224" s="48">
        <f t="shared" si="6"/>
        <v>1425364</v>
      </c>
      <c r="I224" s="29">
        <v>6652184</v>
      </c>
      <c r="J224" s="31">
        <v>1</v>
      </c>
      <c r="K224" s="31">
        <v>0</v>
      </c>
      <c r="L224" s="30">
        <v>0</v>
      </c>
      <c r="M224" s="31">
        <v>80</v>
      </c>
      <c r="N224" s="33">
        <v>0.118</v>
      </c>
      <c r="O224" s="18">
        <f t="shared" si="7"/>
        <v>81.118</v>
      </c>
      <c r="P224" s="34" t="s">
        <v>908</v>
      </c>
    </row>
    <row r="225" spans="1:16" ht="33.75">
      <c r="A225" s="9">
        <v>224</v>
      </c>
      <c r="B225" s="26" t="s">
        <v>313</v>
      </c>
      <c r="C225" s="26" t="s">
        <v>939</v>
      </c>
      <c r="D225" s="26" t="s">
        <v>314</v>
      </c>
      <c r="E225" s="27" t="s">
        <v>315</v>
      </c>
      <c r="F225" s="28">
        <v>11666</v>
      </c>
      <c r="G225" s="29">
        <v>7500000</v>
      </c>
      <c r="H225" s="48">
        <f t="shared" si="6"/>
        <v>3319165</v>
      </c>
      <c r="I225" s="29">
        <v>10819165</v>
      </c>
      <c r="J225" s="31">
        <v>1</v>
      </c>
      <c r="K225" s="31">
        <v>0</v>
      </c>
      <c r="L225" s="30">
        <v>0</v>
      </c>
      <c r="M225" s="31">
        <v>80</v>
      </c>
      <c r="N225" s="33">
        <v>0.1166</v>
      </c>
      <c r="O225" s="18">
        <f t="shared" si="7"/>
        <v>81.1166</v>
      </c>
      <c r="P225" s="34" t="s">
        <v>993</v>
      </c>
    </row>
    <row r="226" spans="1:16" ht="22.5">
      <c r="A226" s="9">
        <v>225</v>
      </c>
      <c r="B226" s="35" t="s">
        <v>316</v>
      </c>
      <c r="C226" s="41" t="s">
        <v>27</v>
      </c>
      <c r="D226" s="35" t="s">
        <v>317</v>
      </c>
      <c r="E226" s="27" t="s">
        <v>318</v>
      </c>
      <c r="F226" s="36">
        <v>609325</v>
      </c>
      <c r="G226" s="42">
        <v>175000</v>
      </c>
      <c r="H226" s="48">
        <f t="shared" si="6"/>
        <v>78750</v>
      </c>
      <c r="I226" s="43">
        <v>253750</v>
      </c>
      <c r="J226" s="44">
        <v>75</v>
      </c>
      <c r="K226" s="44">
        <v>0</v>
      </c>
      <c r="L226" s="44">
        <v>0</v>
      </c>
      <c r="M226" s="44">
        <v>0</v>
      </c>
      <c r="N226" s="45">
        <v>6.095</v>
      </c>
      <c r="O226" s="46">
        <f t="shared" si="7"/>
        <v>81.095</v>
      </c>
      <c r="P226" s="34" t="s">
        <v>908</v>
      </c>
    </row>
    <row r="227" spans="1:16" ht="22.5">
      <c r="A227" s="9">
        <v>226</v>
      </c>
      <c r="B227" s="35" t="s">
        <v>316</v>
      </c>
      <c r="C227" s="41" t="s">
        <v>27</v>
      </c>
      <c r="D227" s="35" t="s">
        <v>319</v>
      </c>
      <c r="E227" s="27" t="s">
        <v>320</v>
      </c>
      <c r="F227" s="36">
        <v>609325</v>
      </c>
      <c r="G227" s="42">
        <v>375000</v>
      </c>
      <c r="H227" s="48">
        <f t="shared" si="6"/>
        <v>96976</v>
      </c>
      <c r="I227" s="43">
        <v>471976</v>
      </c>
      <c r="J227" s="44">
        <v>75</v>
      </c>
      <c r="K227" s="44">
        <v>0</v>
      </c>
      <c r="L227" s="44">
        <v>0</v>
      </c>
      <c r="M227" s="44">
        <v>0</v>
      </c>
      <c r="N227" s="45">
        <v>6.094</v>
      </c>
      <c r="O227" s="46">
        <f t="shared" si="7"/>
        <v>81.094</v>
      </c>
      <c r="P227" s="34" t="s">
        <v>993</v>
      </c>
    </row>
    <row r="228" spans="1:16" ht="33.75">
      <c r="A228" s="9">
        <v>227</v>
      </c>
      <c r="B228" s="35" t="s">
        <v>316</v>
      </c>
      <c r="C228" s="41" t="s">
        <v>27</v>
      </c>
      <c r="D228" s="35" t="s">
        <v>321</v>
      </c>
      <c r="E228" s="27" t="s">
        <v>322</v>
      </c>
      <c r="F228" s="36">
        <v>609325</v>
      </c>
      <c r="G228" s="42">
        <v>1429570</v>
      </c>
      <c r="H228" s="48">
        <f t="shared" si="6"/>
        <v>264735</v>
      </c>
      <c r="I228" s="43">
        <v>1694305</v>
      </c>
      <c r="J228" s="44">
        <v>75</v>
      </c>
      <c r="K228" s="44">
        <v>0</v>
      </c>
      <c r="L228" s="44">
        <v>0</v>
      </c>
      <c r="M228" s="44">
        <v>0</v>
      </c>
      <c r="N228" s="45">
        <v>6.093</v>
      </c>
      <c r="O228" s="46">
        <f t="shared" si="7"/>
        <v>81.093</v>
      </c>
      <c r="P228" s="34" t="s">
        <v>908</v>
      </c>
    </row>
    <row r="229" spans="1:16" ht="12.75">
      <c r="A229" s="9">
        <v>228</v>
      </c>
      <c r="B229" s="35" t="s">
        <v>947</v>
      </c>
      <c r="C229" s="35" t="s">
        <v>948</v>
      </c>
      <c r="D229" s="35" t="s">
        <v>323</v>
      </c>
      <c r="E229" s="27" t="s">
        <v>324</v>
      </c>
      <c r="F229" s="36">
        <v>26564</v>
      </c>
      <c r="G229" s="38">
        <v>228600</v>
      </c>
      <c r="H229" s="29">
        <f t="shared" si="6"/>
        <v>102870</v>
      </c>
      <c r="I229" s="38">
        <v>331470</v>
      </c>
      <c r="J229" s="32">
        <v>15</v>
      </c>
      <c r="K229" s="32">
        <v>50</v>
      </c>
      <c r="L229" s="32">
        <v>15</v>
      </c>
      <c r="M229" s="32">
        <v>0</v>
      </c>
      <c r="N229" s="39">
        <v>0.267</v>
      </c>
      <c r="O229" s="18">
        <f t="shared" si="7"/>
        <v>80.267</v>
      </c>
      <c r="P229" s="34" t="s">
        <v>908</v>
      </c>
    </row>
    <row r="230" spans="1:16" ht="22.5">
      <c r="A230" s="9">
        <v>229</v>
      </c>
      <c r="B230" s="35" t="s">
        <v>947</v>
      </c>
      <c r="C230" s="35" t="s">
        <v>948</v>
      </c>
      <c r="D230" s="35" t="s">
        <v>325</v>
      </c>
      <c r="E230" s="27" t="s">
        <v>326</v>
      </c>
      <c r="F230" s="36">
        <v>26564</v>
      </c>
      <c r="G230" s="38">
        <v>1791000</v>
      </c>
      <c r="H230" s="29">
        <f t="shared" si="6"/>
        <v>703120</v>
      </c>
      <c r="I230" s="38">
        <v>2494120</v>
      </c>
      <c r="J230" s="32">
        <v>15</v>
      </c>
      <c r="K230" s="32">
        <v>50</v>
      </c>
      <c r="L230" s="32">
        <v>15</v>
      </c>
      <c r="M230" s="32">
        <v>0</v>
      </c>
      <c r="N230" s="39">
        <v>0.266</v>
      </c>
      <c r="O230" s="18">
        <f t="shared" si="7"/>
        <v>80.266</v>
      </c>
      <c r="P230" s="34" t="s">
        <v>908</v>
      </c>
    </row>
    <row r="231" spans="1:16" ht="12.75">
      <c r="A231" s="9">
        <v>230</v>
      </c>
      <c r="B231" s="26" t="s">
        <v>1075</v>
      </c>
      <c r="C231" s="26" t="s">
        <v>961</v>
      </c>
      <c r="D231" s="26" t="s">
        <v>327</v>
      </c>
      <c r="E231" s="51" t="s">
        <v>328</v>
      </c>
      <c r="F231" s="74">
        <v>24062</v>
      </c>
      <c r="G231" s="68">
        <v>1300000</v>
      </c>
      <c r="H231" s="29">
        <f t="shared" si="6"/>
        <v>546000</v>
      </c>
      <c r="I231" s="68">
        <v>1846000</v>
      </c>
      <c r="J231" s="31">
        <v>30</v>
      </c>
      <c r="K231" s="31">
        <v>50</v>
      </c>
      <c r="L231" s="30">
        <v>0</v>
      </c>
      <c r="M231" s="31">
        <v>0</v>
      </c>
      <c r="N231" s="33">
        <v>0.242</v>
      </c>
      <c r="O231" s="18">
        <f t="shared" si="7"/>
        <v>80.242</v>
      </c>
      <c r="P231" s="34" t="s">
        <v>908</v>
      </c>
    </row>
    <row r="232" spans="1:16" ht="22.5">
      <c r="A232" s="9">
        <v>231</v>
      </c>
      <c r="B232" s="35" t="s">
        <v>178</v>
      </c>
      <c r="C232" s="41" t="s">
        <v>990</v>
      </c>
      <c r="D232" s="35" t="s">
        <v>329</v>
      </c>
      <c r="E232" s="27" t="s">
        <v>330</v>
      </c>
      <c r="F232" s="36">
        <v>289553</v>
      </c>
      <c r="G232" s="91">
        <v>5400000</v>
      </c>
      <c r="H232" s="48">
        <f t="shared" si="6"/>
        <v>600000</v>
      </c>
      <c r="I232" s="43">
        <v>6000000</v>
      </c>
      <c r="J232" s="44">
        <v>75</v>
      </c>
      <c r="K232" s="44">
        <v>0</v>
      </c>
      <c r="L232" s="44">
        <v>0</v>
      </c>
      <c r="M232" s="44">
        <v>0</v>
      </c>
      <c r="N232" s="45">
        <v>2.897</v>
      </c>
      <c r="O232" s="46">
        <f t="shared" si="7"/>
        <v>77.897</v>
      </c>
      <c r="P232" s="34" t="s">
        <v>993</v>
      </c>
    </row>
    <row r="233" spans="1:16" ht="22.5">
      <c r="A233" s="9">
        <v>232</v>
      </c>
      <c r="B233" s="35" t="s">
        <v>178</v>
      </c>
      <c r="C233" s="41" t="s">
        <v>990</v>
      </c>
      <c r="D233" s="35" t="s">
        <v>331</v>
      </c>
      <c r="E233" s="27" t="s">
        <v>332</v>
      </c>
      <c r="F233" s="36">
        <v>289553</v>
      </c>
      <c r="G233" s="91">
        <v>1391309</v>
      </c>
      <c r="H233" s="48">
        <f t="shared" si="6"/>
        <v>257650</v>
      </c>
      <c r="I233" s="43">
        <v>1648959</v>
      </c>
      <c r="J233" s="44">
        <v>75</v>
      </c>
      <c r="K233" s="44">
        <v>0</v>
      </c>
      <c r="L233" s="44">
        <v>0</v>
      </c>
      <c r="M233" s="44">
        <v>0</v>
      </c>
      <c r="N233" s="45">
        <v>2.896</v>
      </c>
      <c r="O233" s="46">
        <f t="shared" si="7"/>
        <v>77.896</v>
      </c>
      <c r="P233" s="34" t="s">
        <v>993</v>
      </c>
    </row>
    <row r="234" spans="1:16" ht="33.75">
      <c r="A234" s="9">
        <v>233</v>
      </c>
      <c r="B234" s="35" t="s">
        <v>178</v>
      </c>
      <c r="C234" s="41" t="s">
        <v>990</v>
      </c>
      <c r="D234" s="35" t="s">
        <v>333</v>
      </c>
      <c r="E234" s="27" t="s">
        <v>334</v>
      </c>
      <c r="F234" s="36">
        <v>289553</v>
      </c>
      <c r="G234" s="91">
        <v>1150044</v>
      </c>
      <c r="H234" s="48">
        <f t="shared" si="6"/>
        <v>212971</v>
      </c>
      <c r="I234" s="43">
        <v>1363015</v>
      </c>
      <c r="J234" s="44">
        <v>75</v>
      </c>
      <c r="K234" s="44">
        <v>0</v>
      </c>
      <c r="L234" s="44">
        <v>0</v>
      </c>
      <c r="M234" s="44">
        <v>0</v>
      </c>
      <c r="N234" s="45">
        <v>2.895</v>
      </c>
      <c r="O234" s="46">
        <f t="shared" si="7"/>
        <v>77.895</v>
      </c>
      <c r="P234" s="34" t="s">
        <v>993</v>
      </c>
    </row>
    <row r="235" spans="1:16" ht="22.5">
      <c r="A235" s="9">
        <v>234</v>
      </c>
      <c r="B235" s="35" t="s">
        <v>335</v>
      </c>
      <c r="C235" s="41" t="s">
        <v>965</v>
      </c>
      <c r="D235" s="35" t="s">
        <v>336</v>
      </c>
      <c r="E235" s="27" t="s">
        <v>337</v>
      </c>
      <c r="F235" s="36">
        <v>253045</v>
      </c>
      <c r="G235" s="42">
        <v>63240</v>
      </c>
      <c r="H235" s="48">
        <f t="shared" si="6"/>
        <v>11713</v>
      </c>
      <c r="I235" s="43">
        <v>74953</v>
      </c>
      <c r="J235" s="44">
        <v>75</v>
      </c>
      <c r="K235" s="44">
        <v>0</v>
      </c>
      <c r="L235" s="44">
        <v>0</v>
      </c>
      <c r="M235" s="44">
        <v>0</v>
      </c>
      <c r="N235" s="45">
        <v>2.531</v>
      </c>
      <c r="O235" s="46">
        <f t="shared" si="7"/>
        <v>77.531</v>
      </c>
      <c r="P235" s="34" t="s">
        <v>993</v>
      </c>
    </row>
    <row r="236" spans="1:16" ht="22.5">
      <c r="A236" s="9">
        <v>235</v>
      </c>
      <c r="B236" s="35" t="s">
        <v>335</v>
      </c>
      <c r="C236" s="41" t="s">
        <v>965</v>
      </c>
      <c r="D236" s="35" t="s">
        <v>338</v>
      </c>
      <c r="E236" s="27" t="s">
        <v>339</v>
      </c>
      <c r="F236" s="36">
        <v>253045</v>
      </c>
      <c r="G236" s="42">
        <v>88538</v>
      </c>
      <c r="H236" s="48">
        <f t="shared" si="6"/>
        <v>16396</v>
      </c>
      <c r="I236" s="43">
        <v>104934</v>
      </c>
      <c r="J236" s="44">
        <v>75</v>
      </c>
      <c r="K236" s="44">
        <v>0</v>
      </c>
      <c r="L236" s="44">
        <v>0</v>
      </c>
      <c r="M236" s="44">
        <v>0</v>
      </c>
      <c r="N236" s="45">
        <v>2.5304</v>
      </c>
      <c r="O236" s="46">
        <f t="shared" si="7"/>
        <v>77.5304</v>
      </c>
      <c r="P236" s="34" t="s">
        <v>993</v>
      </c>
    </row>
    <row r="237" spans="1:16" ht="45">
      <c r="A237" s="9">
        <v>236</v>
      </c>
      <c r="B237" s="26" t="s">
        <v>340</v>
      </c>
      <c r="C237" s="26" t="s">
        <v>1051</v>
      </c>
      <c r="D237" s="26" t="s">
        <v>341</v>
      </c>
      <c r="E237" s="51" t="s">
        <v>342</v>
      </c>
      <c r="F237" s="84">
        <v>250010</v>
      </c>
      <c r="G237" s="68">
        <v>23200000</v>
      </c>
      <c r="H237" s="29">
        <f t="shared" si="6"/>
        <v>6762000</v>
      </c>
      <c r="I237" s="68">
        <v>29962000</v>
      </c>
      <c r="J237" s="31">
        <v>75</v>
      </c>
      <c r="K237" s="31">
        <v>0</v>
      </c>
      <c r="L237" s="30">
        <v>0</v>
      </c>
      <c r="M237" s="31">
        <v>0</v>
      </c>
      <c r="N237" s="33">
        <v>2.509</v>
      </c>
      <c r="O237" s="18">
        <f t="shared" si="7"/>
        <v>77.509</v>
      </c>
      <c r="P237" s="34" t="s">
        <v>908</v>
      </c>
    </row>
    <row r="238" spans="1:16" ht="22.5">
      <c r="A238" s="9">
        <v>237</v>
      </c>
      <c r="B238" s="26" t="s">
        <v>340</v>
      </c>
      <c r="C238" s="26" t="s">
        <v>1051</v>
      </c>
      <c r="D238" s="26" t="s">
        <v>343</v>
      </c>
      <c r="E238" s="51" t="s">
        <v>344</v>
      </c>
      <c r="F238" s="84">
        <v>250010</v>
      </c>
      <c r="G238" s="68">
        <v>3300000</v>
      </c>
      <c r="H238" s="29">
        <f t="shared" si="6"/>
        <v>700000</v>
      </c>
      <c r="I238" s="68">
        <v>4000000</v>
      </c>
      <c r="J238" s="31">
        <v>75</v>
      </c>
      <c r="K238" s="31">
        <v>0</v>
      </c>
      <c r="L238" s="30">
        <v>0</v>
      </c>
      <c r="M238" s="31">
        <v>0</v>
      </c>
      <c r="N238" s="33">
        <v>2.506</v>
      </c>
      <c r="O238" s="18">
        <f t="shared" si="7"/>
        <v>77.506</v>
      </c>
      <c r="P238" s="34" t="s">
        <v>908</v>
      </c>
    </row>
    <row r="239" spans="1:16" ht="22.5">
      <c r="A239" s="9">
        <v>238</v>
      </c>
      <c r="B239" s="26" t="s">
        <v>340</v>
      </c>
      <c r="C239" s="26" t="s">
        <v>1051</v>
      </c>
      <c r="D239" s="26" t="s">
        <v>345</v>
      </c>
      <c r="E239" s="51" t="s">
        <v>346</v>
      </c>
      <c r="F239" s="84">
        <v>250010</v>
      </c>
      <c r="G239" s="68">
        <v>4000000</v>
      </c>
      <c r="H239" s="29">
        <f t="shared" si="6"/>
        <v>1410000</v>
      </c>
      <c r="I239" s="68">
        <v>5410000</v>
      </c>
      <c r="J239" s="31">
        <v>75</v>
      </c>
      <c r="K239" s="31">
        <v>0</v>
      </c>
      <c r="L239" s="30">
        <v>0</v>
      </c>
      <c r="M239" s="31">
        <v>0</v>
      </c>
      <c r="N239" s="33">
        <v>2.505</v>
      </c>
      <c r="O239" s="18">
        <f t="shared" si="7"/>
        <v>77.505</v>
      </c>
      <c r="P239" s="58" t="s">
        <v>347</v>
      </c>
    </row>
    <row r="240" spans="1:16" ht="22.5">
      <c r="A240" s="9">
        <v>239</v>
      </c>
      <c r="B240" s="26" t="s">
        <v>340</v>
      </c>
      <c r="C240" s="26" t="s">
        <v>1051</v>
      </c>
      <c r="D240" s="26" t="s">
        <v>348</v>
      </c>
      <c r="E240" s="51" t="s">
        <v>349</v>
      </c>
      <c r="F240" s="84">
        <v>250010</v>
      </c>
      <c r="G240" s="68">
        <v>4000000</v>
      </c>
      <c r="H240" s="29">
        <f t="shared" si="6"/>
        <v>1410000</v>
      </c>
      <c r="I240" s="68">
        <v>5410000</v>
      </c>
      <c r="J240" s="31">
        <v>75</v>
      </c>
      <c r="K240" s="31">
        <v>0</v>
      </c>
      <c r="L240" s="30">
        <v>0</v>
      </c>
      <c r="M240" s="31">
        <v>0</v>
      </c>
      <c r="N240" s="33">
        <v>2.504</v>
      </c>
      <c r="O240" s="18">
        <f t="shared" si="7"/>
        <v>77.504</v>
      </c>
      <c r="P240" s="58" t="s">
        <v>350</v>
      </c>
    </row>
    <row r="241" spans="1:16" ht="22.5">
      <c r="A241" s="9">
        <v>240</v>
      </c>
      <c r="B241" s="26" t="s">
        <v>340</v>
      </c>
      <c r="C241" s="26" t="s">
        <v>1051</v>
      </c>
      <c r="D241" s="26" t="s">
        <v>351</v>
      </c>
      <c r="E241" s="51" t="s">
        <v>352</v>
      </c>
      <c r="F241" s="84">
        <v>250010</v>
      </c>
      <c r="G241" s="68">
        <v>4000000</v>
      </c>
      <c r="H241" s="29">
        <f t="shared" si="6"/>
        <v>1410000</v>
      </c>
      <c r="I241" s="68">
        <v>5410000</v>
      </c>
      <c r="J241" s="31">
        <v>75</v>
      </c>
      <c r="K241" s="31">
        <v>0</v>
      </c>
      <c r="L241" s="30">
        <v>0</v>
      </c>
      <c r="M241" s="31">
        <v>0</v>
      </c>
      <c r="N241" s="33">
        <v>2.503</v>
      </c>
      <c r="O241" s="18">
        <f t="shared" si="7"/>
        <v>77.503</v>
      </c>
      <c r="P241" s="58" t="s">
        <v>353</v>
      </c>
    </row>
    <row r="242" spans="1:16" ht="22.5">
      <c r="A242" s="9">
        <v>241</v>
      </c>
      <c r="B242" s="26" t="s">
        <v>340</v>
      </c>
      <c r="C242" s="26" t="s">
        <v>1051</v>
      </c>
      <c r="D242" s="26" t="s">
        <v>354</v>
      </c>
      <c r="E242" s="51" t="s">
        <v>355</v>
      </c>
      <c r="F242" s="84">
        <v>250010</v>
      </c>
      <c r="G242" s="68">
        <v>2891496</v>
      </c>
      <c r="H242" s="29">
        <f t="shared" si="6"/>
        <v>1055279</v>
      </c>
      <c r="I242" s="68">
        <v>3946775</v>
      </c>
      <c r="J242" s="31">
        <v>75</v>
      </c>
      <c r="K242" s="31">
        <v>0</v>
      </c>
      <c r="L242" s="30">
        <v>0</v>
      </c>
      <c r="M242" s="31">
        <v>0</v>
      </c>
      <c r="N242" s="33">
        <v>2.502</v>
      </c>
      <c r="O242" s="18">
        <f t="shared" si="7"/>
        <v>77.502</v>
      </c>
      <c r="P242" s="58" t="s">
        <v>356</v>
      </c>
    </row>
    <row r="243" spans="1:16" ht="45">
      <c r="A243" s="9">
        <v>242</v>
      </c>
      <c r="B243" s="26" t="s">
        <v>340</v>
      </c>
      <c r="C243" s="26" t="s">
        <v>1051</v>
      </c>
      <c r="D243" s="26" t="s">
        <v>357</v>
      </c>
      <c r="E243" s="51" t="s">
        <v>358</v>
      </c>
      <c r="F243" s="84">
        <v>250010</v>
      </c>
      <c r="G243" s="68">
        <v>4200000</v>
      </c>
      <c r="H243" s="29">
        <f t="shared" si="6"/>
        <v>1474000</v>
      </c>
      <c r="I243" s="68">
        <v>5674000</v>
      </c>
      <c r="J243" s="31">
        <v>75</v>
      </c>
      <c r="K243" s="31">
        <v>0</v>
      </c>
      <c r="L243" s="30">
        <v>0</v>
      </c>
      <c r="M243" s="31">
        <v>0</v>
      </c>
      <c r="N243" s="33">
        <v>2.501</v>
      </c>
      <c r="O243" s="18">
        <f t="shared" si="7"/>
        <v>77.501</v>
      </c>
      <c r="P243" s="34" t="s">
        <v>908</v>
      </c>
    </row>
    <row r="244" spans="1:16" ht="22.5">
      <c r="A244" s="9">
        <v>243</v>
      </c>
      <c r="B244" s="26" t="s">
        <v>359</v>
      </c>
      <c r="C244" s="50" t="s">
        <v>1051</v>
      </c>
      <c r="D244" s="49" t="s">
        <v>360</v>
      </c>
      <c r="E244" s="51" t="s">
        <v>361</v>
      </c>
      <c r="F244" s="52">
        <v>250010</v>
      </c>
      <c r="G244" s="97">
        <v>600000</v>
      </c>
      <c r="H244" s="75">
        <f t="shared" si="6"/>
        <v>258000</v>
      </c>
      <c r="I244" s="97">
        <v>858000</v>
      </c>
      <c r="J244" s="54">
        <v>75</v>
      </c>
      <c r="K244" s="54">
        <v>0</v>
      </c>
      <c r="L244" s="55">
        <v>0</v>
      </c>
      <c r="M244" s="54">
        <v>0</v>
      </c>
      <c r="N244" s="54">
        <v>2.5</v>
      </c>
      <c r="O244" s="18">
        <f t="shared" si="7"/>
        <v>77.5</v>
      </c>
      <c r="P244" s="34" t="s">
        <v>908</v>
      </c>
    </row>
    <row r="245" spans="1:16" ht="33.75">
      <c r="A245" s="9">
        <v>244</v>
      </c>
      <c r="B245" s="26" t="s">
        <v>181</v>
      </c>
      <c r="C245" s="50" t="s">
        <v>905</v>
      </c>
      <c r="D245" s="26" t="s">
        <v>362</v>
      </c>
      <c r="E245" s="51" t="s">
        <v>363</v>
      </c>
      <c r="F245" s="93">
        <v>217230</v>
      </c>
      <c r="G245" s="53">
        <v>177076</v>
      </c>
      <c r="H245" s="48">
        <f t="shared" si="6"/>
        <v>32792</v>
      </c>
      <c r="I245" s="53">
        <v>209868</v>
      </c>
      <c r="J245" s="54">
        <v>75</v>
      </c>
      <c r="K245" s="54">
        <v>0</v>
      </c>
      <c r="L245" s="55">
        <v>0</v>
      </c>
      <c r="M245" s="54">
        <v>0</v>
      </c>
      <c r="N245" s="88">
        <v>2.175</v>
      </c>
      <c r="O245" s="46">
        <f t="shared" si="7"/>
        <v>77.175</v>
      </c>
      <c r="P245" s="34" t="s">
        <v>908</v>
      </c>
    </row>
    <row r="246" spans="1:16" ht="33.75">
      <c r="A246" s="9">
        <v>245</v>
      </c>
      <c r="B246" s="26" t="s">
        <v>364</v>
      </c>
      <c r="C246" s="50" t="s">
        <v>905</v>
      </c>
      <c r="D246" s="26" t="s">
        <v>365</v>
      </c>
      <c r="E246" s="51" t="s">
        <v>366</v>
      </c>
      <c r="F246" s="93">
        <v>217230</v>
      </c>
      <c r="G246" s="97">
        <v>758250</v>
      </c>
      <c r="H246" s="87">
        <f t="shared" si="6"/>
        <v>341213</v>
      </c>
      <c r="I246" s="97">
        <v>1099463</v>
      </c>
      <c r="J246" s="54">
        <v>75</v>
      </c>
      <c r="K246" s="54">
        <v>0</v>
      </c>
      <c r="L246" s="55">
        <v>0</v>
      </c>
      <c r="M246" s="54">
        <v>0</v>
      </c>
      <c r="N246" s="88">
        <v>2.174</v>
      </c>
      <c r="O246" s="46">
        <f t="shared" si="7"/>
        <v>77.174</v>
      </c>
      <c r="P246" s="34" t="s">
        <v>993</v>
      </c>
    </row>
    <row r="247" spans="1:16" ht="22.5">
      <c r="A247" s="9">
        <v>246</v>
      </c>
      <c r="B247" s="26" t="s">
        <v>181</v>
      </c>
      <c r="C247" s="50" t="s">
        <v>905</v>
      </c>
      <c r="D247" s="26" t="s">
        <v>367</v>
      </c>
      <c r="E247" s="51" t="s">
        <v>368</v>
      </c>
      <c r="F247" s="93">
        <v>217230</v>
      </c>
      <c r="G247" s="53">
        <v>600000</v>
      </c>
      <c r="H247" s="48">
        <f t="shared" si="6"/>
        <v>270000</v>
      </c>
      <c r="I247" s="53">
        <v>870000</v>
      </c>
      <c r="J247" s="54">
        <v>75</v>
      </c>
      <c r="K247" s="54">
        <v>0</v>
      </c>
      <c r="L247" s="55">
        <v>0</v>
      </c>
      <c r="M247" s="54">
        <v>0</v>
      </c>
      <c r="N247" s="88">
        <v>2.173</v>
      </c>
      <c r="O247" s="46">
        <f t="shared" si="7"/>
        <v>77.173</v>
      </c>
      <c r="P247" s="34" t="s">
        <v>908</v>
      </c>
    </row>
    <row r="248" spans="1:16" ht="33.75">
      <c r="A248" s="9">
        <v>247</v>
      </c>
      <c r="B248" s="26" t="s">
        <v>181</v>
      </c>
      <c r="C248" s="50" t="s">
        <v>905</v>
      </c>
      <c r="D248" s="26" t="s">
        <v>369</v>
      </c>
      <c r="E248" s="51" t="s">
        <v>370</v>
      </c>
      <c r="F248" s="93">
        <v>217230</v>
      </c>
      <c r="G248" s="53">
        <v>3415032</v>
      </c>
      <c r="H248" s="48">
        <f t="shared" si="6"/>
        <v>632413</v>
      </c>
      <c r="I248" s="53">
        <v>4047445</v>
      </c>
      <c r="J248" s="54">
        <v>75</v>
      </c>
      <c r="K248" s="54">
        <v>0</v>
      </c>
      <c r="L248" s="55">
        <v>0</v>
      </c>
      <c r="M248" s="54">
        <v>0</v>
      </c>
      <c r="N248" s="88">
        <v>2.172</v>
      </c>
      <c r="O248" s="46">
        <f t="shared" si="7"/>
        <v>77.172</v>
      </c>
      <c r="P248" s="34" t="s">
        <v>993</v>
      </c>
    </row>
    <row r="249" spans="1:16" ht="22.5">
      <c r="A249" s="9">
        <v>248</v>
      </c>
      <c r="B249" s="35" t="s">
        <v>117</v>
      </c>
      <c r="C249" s="35" t="s">
        <v>905</v>
      </c>
      <c r="D249" s="35" t="s">
        <v>371</v>
      </c>
      <c r="E249" s="27" t="s">
        <v>372</v>
      </c>
      <c r="F249" s="36">
        <v>119650</v>
      </c>
      <c r="G249" s="37">
        <v>1000000</v>
      </c>
      <c r="H249" s="29">
        <f t="shared" si="6"/>
        <v>450000</v>
      </c>
      <c r="I249" s="37">
        <v>1450000</v>
      </c>
      <c r="J249" s="32">
        <v>45</v>
      </c>
      <c r="K249" s="32">
        <v>0</v>
      </c>
      <c r="L249" s="32">
        <v>0</v>
      </c>
      <c r="M249" s="32">
        <v>30</v>
      </c>
      <c r="N249" s="39">
        <v>1.19</v>
      </c>
      <c r="O249" s="18">
        <f t="shared" si="7"/>
        <v>76.19</v>
      </c>
      <c r="P249" s="34" t="s">
        <v>908</v>
      </c>
    </row>
    <row r="250" spans="1:16" ht="22.5">
      <c r="A250" s="9">
        <v>249</v>
      </c>
      <c r="B250" s="35" t="s">
        <v>373</v>
      </c>
      <c r="C250" s="35" t="s">
        <v>1051</v>
      </c>
      <c r="D250" s="35" t="s">
        <v>374</v>
      </c>
      <c r="E250" s="27" t="s">
        <v>375</v>
      </c>
      <c r="F250" s="36">
        <v>60000</v>
      </c>
      <c r="G250" s="37">
        <v>1600000</v>
      </c>
      <c r="H250" s="29">
        <f t="shared" si="6"/>
        <v>642000</v>
      </c>
      <c r="I250" s="38">
        <v>2242000</v>
      </c>
      <c r="J250" s="32">
        <v>75</v>
      </c>
      <c r="K250" s="32">
        <v>0</v>
      </c>
      <c r="L250" s="32">
        <v>0</v>
      </c>
      <c r="M250" s="32">
        <v>0</v>
      </c>
      <c r="N250" s="39">
        <v>0.6</v>
      </c>
      <c r="O250" s="18">
        <f t="shared" si="7"/>
        <v>75.6</v>
      </c>
      <c r="P250" s="34" t="s">
        <v>908</v>
      </c>
    </row>
    <row r="251" spans="1:16" ht="33.75">
      <c r="A251" s="9">
        <v>250</v>
      </c>
      <c r="B251" s="35" t="s">
        <v>376</v>
      </c>
      <c r="C251" s="35" t="s">
        <v>910</v>
      </c>
      <c r="D251" s="35" t="s">
        <v>377</v>
      </c>
      <c r="E251" s="27" t="s">
        <v>378</v>
      </c>
      <c r="F251" s="36">
        <v>55000</v>
      </c>
      <c r="G251" s="29">
        <v>1100000</v>
      </c>
      <c r="H251" s="29">
        <f t="shared" si="6"/>
        <v>482000</v>
      </c>
      <c r="I251" s="38">
        <v>1582000</v>
      </c>
      <c r="J251" s="32">
        <v>75</v>
      </c>
      <c r="K251" s="32">
        <v>0</v>
      </c>
      <c r="L251" s="32">
        <v>0</v>
      </c>
      <c r="M251" s="32">
        <v>0</v>
      </c>
      <c r="N251" s="33">
        <v>0.55</v>
      </c>
      <c r="O251" s="18">
        <f t="shared" si="7"/>
        <v>75.55</v>
      </c>
      <c r="P251" s="34" t="s">
        <v>908</v>
      </c>
    </row>
    <row r="252" spans="1:16" ht="22.5">
      <c r="A252" s="9">
        <v>251</v>
      </c>
      <c r="B252" s="26" t="s">
        <v>379</v>
      </c>
      <c r="C252" s="26" t="s">
        <v>1111</v>
      </c>
      <c r="D252" s="26" t="s">
        <v>380</v>
      </c>
      <c r="E252" s="27" t="s">
        <v>381</v>
      </c>
      <c r="F252" s="28">
        <v>50649</v>
      </c>
      <c r="G252" s="29">
        <v>475000</v>
      </c>
      <c r="H252" s="29">
        <f t="shared" si="6"/>
        <v>206750</v>
      </c>
      <c r="I252" s="29">
        <v>681750</v>
      </c>
      <c r="J252" s="31">
        <v>75</v>
      </c>
      <c r="K252" s="31">
        <v>0</v>
      </c>
      <c r="L252" s="32">
        <v>0</v>
      </c>
      <c r="M252" s="31">
        <v>0</v>
      </c>
      <c r="N252" s="33">
        <v>0.5064</v>
      </c>
      <c r="O252" s="18">
        <f t="shared" si="7"/>
        <v>75.5064</v>
      </c>
      <c r="P252" s="34" t="s">
        <v>993</v>
      </c>
    </row>
    <row r="253" spans="1:16" ht="22.5">
      <c r="A253" s="9">
        <v>252</v>
      </c>
      <c r="B253" s="26" t="s">
        <v>382</v>
      </c>
      <c r="C253" s="26" t="s">
        <v>383</v>
      </c>
      <c r="D253" s="26" t="s">
        <v>384</v>
      </c>
      <c r="E253" s="51" t="s">
        <v>385</v>
      </c>
      <c r="F253" s="84">
        <v>50000</v>
      </c>
      <c r="G253" s="37">
        <v>920000</v>
      </c>
      <c r="H253" s="29">
        <f t="shared" si="6"/>
        <v>414000</v>
      </c>
      <c r="I253" s="37">
        <v>1334000</v>
      </c>
      <c r="J253" s="31">
        <v>75</v>
      </c>
      <c r="K253" s="31">
        <v>0</v>
      </c>
      <c r="L253" s="30">
        <v>0</v>
      </c>
      <c r="M253" s="31">
        <v>0</v>
      </c>
      <c r="N253" s="33">
        <v>0.5</v>
      </c>
      <c r="O253" s="18">
        <f t="shared" si="7"/>
        <v>75.5</v>
      </c>
      <c r="P253" s="34" t="s">
        <v>908</v>
      </c>
    </row>
    <row r="254" spans="1:16" ht="22.5">
      <c r="A254" s="9">
        <v>253</v>
      </c>
      <c r="B254" s="26" t="s">
        <v>386</v>
      </c>
      <c r="C254" s="50" t="s">
        <v>387</v>
      </c>
      <c r="D254" s="49" t="s">
        <v>388</v>
      </c>
      <c r="E254" s="51" t="s">
        <v>389</v>
      </c>
      <c r="F254" s="52">
        <v>47000</v>
      </c>
      <c r="G254" s="53">
        <v>3672735</v>
      </c>
      <c r="H254" s="29">
        <f t="shared" si="6"/>
        <v>1347265</v>
      </c>
      <c r="I254" s="53">
        <v>5020000</v>
      </c>
      <c r="J254" s="54">
        <v>75</v>
      </c>
      <c r="K254" s="54">
        <v>0</v>
      </c>
      <c r="L254" s="55">
        <v>0</v>
      </c>
      <c r="M254" s="54">
        <v>0</v>
      </c>
      <c r="N254" s="54">
        <v>0.47</v>
      </c>
      <c r="O254" s="18">
        <f t="shared" si="7"/>
        <v>75.47</v>
      </c>
      <c r="P254" s="34" t="s">
        <v>908</v>
      </c>
    </row>
    <row r="255" spans="1:16" ht="22.5">
      <c r="A255" s="9">
        <v>254</v>
      </c>
      <c r="B255" s="26" t="s">
        <v>184</v>
      </c>
      <c r="C255" s="50" t="s">
        <v>1051</v>
      </c>
      <c r="D255" s="26" t="s">
        <v>390</v>
      </c>
      <c r="E255" s="51" t="s">
        <v>391</v>
      </c>
      <c r="F255" s="84">
        <v>40377</v>
      </c>
      <c r="G255" s="53">
        <v>2000000</v>
      </c>
      <c r="H255" s="48">
        <f t="shared" si="6"/>
        <v>730000</v>
      </c>
      <c r="I255" s="53">
        <v>2730000</v>
      </c>
      <c r="J255" s="54">
        <v>75</v>
      </c>
      <c r="K255" s="54">
        <v>0</v>
      </c>
      <c r="L255" s="55">
        <v>0</v>
      </c>
      <c r="M255" s="54">
        <v>0</v>
      </c>
      <c r="N255" s="88">
        <v>0.406</v>
      </c>
      <c r="O255" s="18">
        <f t="shared" si="7"/>
        <v>75.406</v>
      </c>
      <c r="P255" s="34" t="s">
        <v>993</v>
      </c>
    </row>
    <row r="256" spans="1:16" ht="22.5">
      <c r="A256" s="9">
        <v>255</v>
      </c>
      <c r="B256" s="26" t="s">
        <v>184</v>
      </c>
      <c r="C256" s="50" t="s">
        <v>1051</v>
      </c>
      <c r="D256" s="26" t="s">
        <v>392</v>
      </c>
      <c r="E256" s="51" t="s">
        <v>393</v>
      </c>
      <c r="F256" s="84">
        <v>40377</v>
      </c>
      <c r="G256" s="53">
        <v>5000000</v>
      </c>
      <c r="H256" s="48">
        <f t="shared" si="6"/>
        <v>1730000</v>
      </c>
      <c r="I256" s="53">
        <v>6730000</v>
      </c>
      <c r="J256" s="54">
        <v>75</v>
      </c>
      <c r="K256" s="54">
        <v>0</v>
      </c>
      <c r="L256" s="55">
        <v>0</v>
      </c>
      <c r="M256" s="54">
        <v>0</v>
      </c>
      <c r="N256" s="88">
        <v>0.405</v>
      </c>
      <c r="O256" s="18">
        <f t="shared" si="7"/>
        <v>75.405</v>
      </c>
      <c r="P256" s="34" t="s">
        <v>908</v>
      </c>
    </row>
    <row r="257" spans="1:16" ht="22.5">
      <c r="A257" s="9">
        <v>256</v>
      </c>
      <c r="B257" s="26" t="s">
        <v>184</v>
      </c>
      <c r="C257" s="50" t="s">
        <v>1051</v>
      </c>
      <c r="D257" s="26" t="s">
        <v>394</v>
      </c>
      <c r="E257" s="51" t="s">
        <v>395</v>
      </c>
      <c r="F257" s="84">
        <v>40377</v>
      </c>
      <c r="G257" s="53">
        <v>650000</v>
      </c>
      <c r="H257" s="48">
        <f aca="true" t="shared" si="8" ref="H257:H320">I257-G257</f>
        <v>279500</v>
      </c>
      <c r="I257" s="53">
        <v>929500</v>
      </c>
      <c r="J257" s="54">
        <v>75</v>
      </c>
      <c r="K257" s="54">
        <v>0</v>
      </c>
      <c r="L257" s="55">
        <v>0</v>
      </c>
      <c r="M257" s="54">
        <v>0</v>
      </c>
      <c r="N257" s="88">
        <v>0.404</v>
      </c>
      <c r="O257" s="18">
        <f t="shared" si="7"/>
        <v>75.404</v>
      </c>
      <c r="P257" s="34" t="s">
        <v>993</v>
      </c>
    </row>
    <row r="258" spans="1:16" ht="22.5">
      <c r="A258" s="9">
        <v>257</v>
      </c>
      <c r="B258" s="35" t="s">
        <v>396</v>
      </c>
      <c r="C258" s="35" t="s">
        <v>965</v>
      </c>
      <c r="D258" s="35" t="s">
        <v>397</v>
      </c>
      <c r="E258" s="27" t="s">
        <v>398</v>
      </c>
      <c r="F258" s="36">
        <v>40221</v>
      </c>
      <c r="G258" s="37">
        <v>322000</v>
      </c>
      <c r="H258" s="29">
        <f t="shared" si="8"/>
        <v>251260</v>
      </c>
      <c r="I258" s="38">
        <v>573260</v>
      </c>
      <c r="J258" s="32">
        <v>75</v>
      </c>
      <c r="K258" s="32">
        <v>0</v>
      </c>
      <c r="L258" s="32">
        <v>0</v>
      </c>
      <c r="M258" s="32">
        <v>0</v>
      </c>
      <c r="N258" s="39">
        <v>0.402</v>
      </c>
      <c r="O258" s="18">
        <f t="shared" si="7"/>
        <v>75.402</v>
      </c>
      <c r="P258" s="34" t="s">
        <v>908</v>
      </c>
    </row>
    <row r="259" spans="1:16" ht="12.75">
      <c r="A259" s="9">
        <v>258</v>
      </c>
      <c r="B259" s="35" t="s">
        <v>187</v>
      </c>
      <c r="C259" s="35" t="s">
        <v>905</v>
      </c>
      <c r="D259" s="35" t="s">
        <v>399</v>
      </c>
      <c r="E259" s="27" t="s">
        <v>400</v>
      </c>
      <c r="F259" s="36">
        <v>38977</v>
      </c>
      <c r="G259" s="37">
        <v>750000</v>
      </c>
      <c r="H259" s="29">
        <f t="shared" si="8"/>
        <v>337500</v>
      </c>
      <c r="I259" s="38">
        <v>1087500</v>
      </c>
      <c r="J259" s="32">
        <v>75</v>
      </c>
      <c r="K259" s="32">
        <v>0</v>
      </c>
      <c r="L259" s="32">
        <v>0</v>
      </c>
      <c r="M259" s="32">
        <v>0</v>
      </c>
      <c r="N259" s="39">
        <v>0.392</v>
      </c>
      <c r="O259" s="18">
        <f aca="true" t="shared" si="9" ref="O259:O276">SUM(J259:N259)</f>
        <v>75.392</v>
      </c>
      <c r="P259" s="34" t="s">
        <v>908</v>
      </c>
    </row>
    <row r="260" spans="1:16" ht="12.75">
      <c r="A260" s="9">
        <v>259</v>
      </c>
      <c r="B260" s="35" t="s">
        <v>187</v>
      </c>
      <c r="C260" s="35" t="s">
        <v>905</v>
      </c>
      <c r="D260" s="35" t="s">
        <v>401</v>
      </c>
      <c r="E260" s="27" t="s">
        <v>402</v>
      </c>
      <c r="F260" s="36">
        <v>38977</v>
      </c>
      <c r="G260" s="37">
        <v>650000</v>
      </c>
      <c r="H260" s="29">
        <f t="shared" si="8"/>
        <v>292500</v>
      </c>
      <c r="I260" s="38">
        <v>942500</v>
      </c>
      <c r="J260" s="32">
        <v>75</v>
      </c>
      <c r="K260" s="32">
        <v>0</v>
      </c>
      <c r="L260" s="32">
        <v>0</v>
      </c>
      <c r="M260" s="32">
        <v>0</v>
      </c>
      <c r="N260" s="39">
        <v>0.391</v>
      </c>
      <c r="O260" s="18">
        <f t="shared" si="9"/>
        <v>75.391</v>
      </c>
      <c r="P260" s="34" t="s">
        <v>908</v>
      </c>
    </row>
    <row r="261" spans="1:16" ht="12.75">
      <c r="A261" s="9">
        <v>260</v>
      </c>
      <c r="B261" s="35" t="s">
        <v>187</v>
      </c>
      <c r="C261" s="35" t="s">
        <v>905</v>
      </c>
      <c r="D261" s="35" t="s">
        <v>405</v>
      </c>
      <c r="E261" s="27" t="s">
        <v>406</v>
      </c>
      <c r="F261" s="36">
        <v>38977</v>
      </c>
      <c r="G261" s="37">
        <v>900000</v>
      </c>
      <c r="H261" s="29">
        <f t="shared" si="8"/>
        <v>252000</v>
      </c>
      <c r="I261" s="38">
        <v>1152000</v>
      </c>
      <c r="J261" s="32">
        <v>75</v>
      </c>
      <c r="K261" s="32">
        <v>0</v>
      </c>
      <c r="L261" s="32">
        <v>0</v>
      </c>
      <c r="M261" s="32">
        <v>0</v>
      </c>
      <c r="N261" s="33">
        <v>0.3897</v>
      </c>
      <c r="O261" s="18">
        <f t="shared" si="9"/>
        <v>75.3897</v>
      </c>
      <c r="P261" s="34" t="s">
        <v>908</v>
      </c>
    </row>
    <row r="262" spans="1:16" ht="33.75">
      <c r="A262" s="9">
        <v>261</v>
      </c>
      <c r="B262" s="26" t="s">
        <v>190</v>
      </c>
      <c r="C262" s="26" t="s">
        <v>1051</v>
      </c>
      <c r="D262" s="26" t="s">
        <v>407</v>
      </c>
      <c r="E262" s="51" t="s">
        <v>408</v>
      </c>
      <c r="F262" s="84">
        <v>38000</v>
      </c>
      <c r="G262" s="37">
        <v>1750000</v>
      </c>
      <c r="H262" s="29">
        <f t="shared" si="8"/>
        <v>307000</v>
      </c>
      <c r="I262" s="37">
        <v>2057000</v>
      </c>
      <c r="J262" s="31">
        <v>75</v>
      </c>
      <c r="K262" s="31">
        <v>0</v>
      </c>
      <c r="L262" s="30">
        <v>0</v>
      </c>
      <c r="M262" s="31">
        <v>0</v>
      </c>
      <c r="N262" s="33">
        <v>0.382</v>
      </c>
      <c r="O262" s="18">
        <f t="shared" si="9"/>
        <v>75.382</v>
      </c>
      <c r="P262" s="34" t="s">
        <v>993</v>
      </c>
    </row>
    <row r="263" spans="1:16" ht="33.75">
      <c r="A263" s="9">
        <v>262</v>
      </c>
      <c r="B263" s="26" t="s">
        <v>190</v>
      </c>
      <c r="C263" s="26" t="s">
        <v>1051</v>
      </c>
      <c r="D263" s="26" t="s">
        <v>409</v>
      </c>
      <c r="E263" s="51" t="s">
        <v>410</v>
      </c>
      <c r="F263" s="84">
        <v>38000</v>
      </c>
      <c r="G263" s="37">
        <v>5000000</v>
      </c>
      <c r="H263" s="29">
        <f t="shared" si="8"/>
        <v>1730000</v>
      </c>
      <c r="I263" s="37">
        <v>6730000</v>
      </c>
      <c r="J263" s="31">
        <v>75</v>
      </c>
      <c r="K263" s="31">
        <v>0</v>
      </c>
      <c r="L263" s="30">
        <v>0</v>
      </c>
      <c r="M263" s="31">
        <v>0</v>
      </c>
      <c r="N263" s="33">
        <v>0.381</v>
      </c>
      <c r="O263" s="18">
        <f t="shared" si="9"/>
        <v>75.381</v>
      </c>
      <c r="P263" s="58" t="s">
        <v>908</v>
      </c>
    </row>
    <row r="264" spans="1:16" ht="22.5">
      <c r="A264" s="9">
        <v>263</v>
      </c>
      <c r="B264" s="26" t="s">
        <v>190</v>
      </c>
      <c r="C264" s="26" t="s">
        <v>1051</v>
      </c>
      <c r="D264" s="26" t="s">
        <v>411</v>
      </c>
      <c r="E264" s="51" t="s">
        <v>412</v>
      </c>
      <c r="F264" s="84">
        <v>38000</v>
      </c>
      <c r="G264" s="37">
        <v>844000</v>
      </c>
      <c r="H264" s="29">
        <f t="shared" si="8"/>
        <v>365000</v>
      </c>
      <c r="I264" s="37">
        <v>1209000</v>
      </c>
      <c r="J264" s="31">
        <v>75</v>
      </c>
      <c r="K264" s="31">
        <v>0</v>
      </c>
      <c r="L264" s="30">
        <v>0</v>
      </c>
      <c r="M264" s="31">
        <v>0</v>
      </c>
      <c r="N264" s="33">
        <v>0.38</v>
      </c>
      <c r="O264" s="18">
        <f t="shared" si="9"/>
        <v>75.38</v>
      </c>
      <c r="P264" s="34" t="s">
        <v>993</v>
      </c>
    </row>
    <row r="265" spans="1:16" ht="22.5">
      <c r="A265" s="9">
        <v>264</v>
      </c>
      <c r="B265" s="26" t="s">
        <v>413</v>
      </c>
      <c r="C265" s="50" t="s">
        <v>965</v>
      </c>
      <c r="D265" s="49" t="s">
        <v>414</v>
      </c>
      <c r="E265" s="51" t="s">
        <v>415</v>
      </c>
      <c r="F265" s="52">
        <v>22000</v>
      </c>
      <c r="G265" s="53">
        <v>214000</v>
      </c>
      <c r="H265" s="29">
        <f t="shared" si="8"/>
        <v>96300</v>
      </c>
      <c r="I265" s="53">
        <v>310300</v>
      </c>
      <c r="J265" s="54">
        <v>75</v>
      </c>
      <c r="K265" s="54">
        <v>0</v>
      </c>
      <c r="L265" s="55">
        <v>0</v>
      </c>
      <c r="M265" s="54">
        <v>0</v>
      </c>
      <c r="N265" s="88">
        <v>0.22</v>
      </c>
      <c r="O265" s="18">
        <f t="shared" si="9"/>
        <v>75.22</v>
      </c>
      <c r="P265" s="56" t="s">
        <v>908</v>
      </c>
    </row>
    <row r="266" spans="1:16" ht="45">
      <c r="A266" s="9">
        <v>265</v>
      </c>
      <c r="B266" s="35" t="s">
        <v>416</v>
      </c>
      <c r="C266" s="35" t="s">
        <v>1111</v>
      </c>
      <c r="D266" s="35" t="s">
        <v>417</v>
      </c>
      <c r="E266" s="27" t="s">
        <v>418</v>
      </c>
      <c r="F266" s="36">
        <v>21000</v>
      </c>
      <c r="G266" s="75">
        <v>125000</v>
      </c>
      <c r="H266" s="75">
        <f t="shared" si="8"/>
        <v>35000</v>
      </c>
      <c r="I266" s="38">
        <v>160000</v>
      </c>
      <c r="J266" s="32">
        <v>75</v>
      </c>
      <c r="K266" s="32">
        <v>0</v>
      </c>
      <c r="L266" s="32">
        <v>0</v>
      </c>
      <c r="M266" s="32">
        <v>0</v>
      </c>
      <c r="N266" s="33">
        <v>0.211</v>
      </c>
      <c r="O266" s="46">
        <f t="shared" si="9"/>
        <v>75.211</v>
      </c>
      <c r="P266" s="34" t="s">
        <v>908</v>
      </c>
    </row>
    <row r="267" spans="1:16" ht="22.5">
      <c r="A267" s="9">
        <v>266</v>
      </c>
      <c r="B267" s="35" t="s">
        <v>960</v>
      </c>
      <c r="C267" s="35" t="s">
        <v>961</v>
      </c>
      <c r="D267" s="35" t="s">
        <v>419</v>
      </c>
      <c r="E267" s="27" t="s">
        <v>420</v>
      </c>
      <c r="F267" s="36">
        <v>16350</v>
      </c>
      <c r="G267" s="37">
        <v>60000</v>
      </c>
      <c r="H267" s="29">
        <f t="shared" si="8"/>
        <v>40000</v>
      </c>
      <c r="I267" s="38">
        <v>100000</v>
      </c>
      <c r="J267" s="31">
        <v>75</v>
      </c>
      <c r="K267" s="32">
        <v>0</v>
      </c>
      <c r="L267" s="32">
        <v>0</v>
      </c>
      <c r="M267" s="32">
        <v>0</v>
      </c>
      <c r="N267" s="39">
        <v>0.166</v>
      </c>
      <c r="O267" s="18">
        <f t="shared" si="9"/>
        <v>75.166</v>
      </c>
      <c r="P267" s="34" t="s">
        <v>993</v>
      </c>
    </row>
    <row r="268" spans="1:16" ht="33.75">
      <c r="A268" s="9">
        <v>267</v>
      </c>
      <c r="B268" s="26" t="s">
        <v>951</v>
      </c>
      <c r="C268" s="50" t="s">
        <v>919</v>
      </c>
      <c r="D268" s="26" t="s">
        <v>421</v>
      </c>
      <c r="E268" s="51" t="s">
        <v>422</v>
      </c>
      <c r="F268" s="52">
        <v>15726</v>
      </c>
      <c r="G268" s="97">
        <v>250000</v>
      </c>
      <c r="H268" s="87">
        <f t="shared" si="8"/>
        <v>30000</v>
      </c>
      <c r="I268" s="97">
        <v>280000</v>
      </c>
      <c r="J268" s="54">
        <v>60</v>
      </c>
      <c r="K268" s="54">
        <v>0</v>
      </c>
      <c r="L268" s="55">
        <v>15</v>
      </c>
      <c r="M268" s="54">
        <v>0</v>
      </c>
      <c r="N268" s="54">
        <v>0.157</v>
      </c>
      <c r="O268" s="46">
        <f t="shared" si="9"/>
        <v>75.157</v>
      </c>
      <c r="P268" s="34" t="s">
        <v>993</v>
      </c>
    </row>
    <row r="269" spans="1:16" ht="22.5">
      <c r="A269" s="9">
        <v>268</v>
      </c>
      <c r="B269" s="26" t="s">
        <v>265</v>
      </c>
      <c r="C269" s="26" t="s">
        <v>939</v>
      </c>
      <c r="D269" s="26" t="s">
        <v>423</v>
      </c>
      <c r="E269" s="27" t="s">
        <v>424</v>
      </c>
      <c r="F269" s="28">
        <v>13250</v>
      </c>
      <c r="G269" s="29">
        <v>709500</v>
      </c>
      <c r="H269" s="29">
        <f t="shared" si="8"/>
        <v>299135</v>
      </c>
      <c r="I269" s="29">
        <v>1008635</v>
      </c>
      <c r="J269" s="31">
        <v>60</v>
      </c>
      <c r="K269" s="31">
        <v>0</v>
      </c>
      <c r="L269" s="32">
        <v>0</v>
      </c>
      <c r="M269" s="31">
        <v>15</v>
      </c>
      <c r="N269" s="33">
        <v>0.136</v>
      </c>
      <c r="O269" s="18">
        <f t="shared" si="9"/>
        <v>75.136</v>
      </c>
      <c r="P269" s="34" t="s">
        <v>993</v>
      </c>
    </row>
    <row r="270" spans="1:16" ht="22.5">
      <c r="A270" s="9">
        <v>269</v>
      </c>
      <c r="B270" s="35" t="s">
        <v>964</v>
      </c>
      <c r="C270" s="35" t="s">
        <v>965</v>
      </c>
      <c r="D270" s="35" t="s">
        <v>425</v>
      </c>
      <c r="E270" s="27" t="s">
        <v>426</v>
      </c>
      <c r="F270" s="36">
        <v>13250</v>
      </c>
      <c r="G270" s="29">
        <v>330000</v>
      </c>
      <c r="H270" s="29">
        <f t="shared" si="8"/>
        <v>158900</v>
      </c>
      <c r="I270" s="38">
        <v>488900</v>
      </c>
      <c r="J270" s="32">
        <v>75</v>
      </c>
      <c r="K270" s="32">
        <v>0</v>
      </c>
      <c r="L270" s="32">
        <v>0</v>
      </c>
      <c r="M270" s="32">
        <v>0</v>
      </c>
      <c r="N270" s="39">
        <v>0.135</v>
      </c>
      <c r="O270" s="18">
        <f t="shared" si="9"/>
        <v>75.135</v>
      </c>
      <c r="P270" s="34" t="s">
        <v>993</v>
      </c>
    </row>
    <row r="271" spans="1:16" ht="22.5">
      <c r="A271" s="9">
        <v>271</v>
      </c>
      <c r="B271" s="35" t="s">
        <v>964</v>
      </c>
      <c r="C271" s="35" t="s">
        <v>965</v>
      </c>
      <c r="D271" s="35" t="s">
        <v>427</v>
      </c>
      <c r="E271" s="27" t="s">
        <v>428</v>
      </c>
      <c r="F271" s="36">
        <v>13250</v>
      </c>
      <c r="G271" s="29">
        <v>225000</v>
      </c>
      <c r="H271" s="29">
        <f t="shared" si="8"/>
        <v>98000</v>
      </c>
      <c r="I271" s="38">
        <v>323000</v>
      </c>
      <c r="J271" s="32">
        <v>75</v>
      </c>
      <c r="K271" s="32">
        <v>0</v>
      </c>
      <c r="L271" s="32">
        <v>0</v>
      </c>
      <c r="M271" s="32">
        <v>0</v>
      </c>
      <c r="N271" s="39">
        <v>0.133</v>
      </c>
      <c r="O271" s="18">
        <f t="shared" si="9"/>
        <v>75.133</v>
      </c>
      <c r="P271" s="34" t="s">
        <v>993</v>
      </c>
    </row>
    <row r="272" spans="1:16" ht="22.5">
      <c r="A272" s="9">
        <v>272</v>
      </c>
      <c r="B272" s="26" t="s">
        <v>429</v>
      </c>
      <c r="C272" s="50" t="s">
        <v>981</v>
      </c>
      <c r="D272" s="49" t="s">
        <v>430</v>
      </c>
      <c r="E272" s="51" t="s">
        <v>253</v>
      </c>
      <c r="F272" s="52">
        <v>13155</v>
      </c>
      <c r="G272" s="53">
        <v>465000</v>
      </c>
      <c r="H272" s="29">
        <f t="shared" si="8"/>
        <v>209250</v>
      </c>
      <c r="I272" s="53">
        <v>674250</v>
      </c>
      <c r="J272" s="54">
        <v>75</v>
      </c>
      <c r="K272" s="54">
        <v>0</v>
      </c>
      <c r="L272" s="55">
        <v>0</v>
      </c>
      <c r="M272" s="54">
        <v>0</v>
      </c>
      <c r="N272" s="54">
        <v>0.132</v>
      </c>
      <c r="O272" s="18">
        <f t="shared" si="9"/>
        <v>75.132</v>
      </c>
      <c r="P272" s="34" t="s">
        <v>908</v>
      </c>
    </row>
    <row r="273" spans="1:16" ht="22.5">
      <c r="A273" s="9">
        <v>273</v>
      </c>
      <c r="B273" s="26" t="s">
        <v>197</v>
      </c>
      <c r="C273" s="50" t="s">
        <v>948</v>
      </c>
      <c r="D273" s="26" t="s">
        <v>431</v>
      </c>
      <c r="E273" s="51" t="s">
        <v>432</v>
      </c>
      <c r="F273" s="52">
        <v>13121</v>
      </c>
      <c r="G273" s="53">
        <v>200000</v>
      </c>
      <c r="H273" s="48">
        <f t="shared" si="8"/>
        <v>90000</v>
      </c>
      <c r="I273" s="53">
        <v>290000</v>
      </c>
      <c r="J273" s="54">
        <v>75</v>
      </c>
      <c r="K273" s="54">
        <v>0</v>
      </c>
      <c r="L273" s="55">
        <v>0</v>
      </c>
      <c r="M273" s="54">
        <v>0</v>
      </c>
      <c r="N273" s="54">
        <v>0.131</v>
      </c>
      <c r="O273" s="18">
        <f t="shared" si="9"/>
        <v>75.131</v>
      </c>
      <c r="P273" s="56" t="s">
        <v>908</v>
      </c>
    </row>
    <row r="274" spans="1:16" ht="12.75">
      <c r="A274" s="9">
        <v>274</v>
      </c>
      <c r="B274" s="26" t="s">
        <v>200</v>
      </c>
      <c r="C274" s="26" t="s">
        <v>67</v>
      </c>
      <c r="D274" s="26" t="s">
        <v>433</v>
      </c>
      <c r="E274" s="27" t="s">
        <v>434</v>
      </c>
      <c r="F274" s="28">
        <v>12505</v>
      </c>
      <c r="G274" s="75">
        <v>2410045</v>
      </c>
      <c r="H274" s="75">
        <f t="shared" si="8"/>
        <v>524800</v>
      </c>
      <c r="I274" s="75">
        <v>2934845</v>
      </c>
      <c r="J274" s="31">
        <v>50</v>
      </c>
      <c r="K274" s="31">
        <v>25</v>
      </c>
      <c r="L274" s="32">
        <v>0</v>
      </c>
      <c r="M274" s="31">
        <v>0</v>
      </c>
      <c r="N274" s="33">
        <v>0.125</v>
      </c>
      <c r="O274" s="18">
        <f t="shared" si="9"/>
        <v>75.125</v>
      </c>
      <c r="P274" s="34" t="s">
        <v>993</v>
      </c>
    </row>
    <row r="275" spans="1:16" ht="22.5">
      <c r="A275" s="9">
        <v>275</v>
      </c>
      <c r="B275" s="49" t="s">
        <v>435</v>
      </c>
      <c r="C275" s="49" t="s">
        <v>948</v>
      </c>
      <c r="D275" s="49" t="s">
        <v>436</v>
      </c>
      <c r="E275" s="27" t="s">
        <v>437</v>
      </c>
      <c r="F275" s="28">
        <v>11600</v>
      </c>
      <c r="G275" s="75">
        <v>597262</v>
      </c>
      <c r="H275" s="75">
        <f t="shared" si="8"/>
        <v>163097</v>
      </c>
      <c r="I275" s="75">
        <v>760359</v>
      </c>
      <c r="J275" s="31">
        <v>75</v>
      </c>
      <c r="K275" s="31">
        <v>0</v>
      </c>
      <c r="L275" s="32">
        <v>0</v>
      </c>
      <c r="M275" s="31">
        <v>0</v>
      </c>
      <c r="N275" s="33">
        <v>0.116</v>
      </c>
      <c r="O275" s="18">
        <f t="shared" si="9"/>
        <v>75.116</v>
      </c>
      <c r="P275" s="34" t="s">
        <v>993</v>
      </c>
    </row>
    <row r="276" spans="1:16" ht="33.75">
      <c r="A276" s="9">
        <v>276</v>
      </c>
      <c r="B276" s="26" t="s">
        <v>203</v>
      </c>
      <c r="C276" s="26" t="s">
        <v>910</v>
      </c>
      <c r="D276" s="26" t="s">
        <v>438</v>
      </c>
      <c r="E276" s="27" t="s">
        <v>439</v>
      </c>
      <c r="F276" s="28">
        <v>11435</v>
      </c>
      <c r="G276" s="29">
        <v>140000</v>
      </c>
      <c r="H276" s="29">
        <f t="shared" si="8"/>
        <v>69000</v>
      </c>
      <c r="I276" s="29">
        <v>209000</v>
      </c>
      <c r="J276" s="31">
        <v>75</v>
      </c>
      <c r="K276" s="31">
        <v>0</v>
      </c>
      <c r="L276" s="32">
        <v>0</v>
      </c>
      <c r="M276" s="31">
        <v>0</v>
      </c>
      <c r="N276" s="33">
        <v>0.115</v>
      </c>
      <c r="O276" s="18">
        <f t="shared" si="9"/>
        <v>75.115</v>
      </c>
      <c r="P276" s="34" t="s">
        <v>993</v>
      </c>
    </row>
    <row r="277" spans="1:16" ht="22.5">
      <c r="A277" s="9">
        <v>277</v>
      </c>
      <c r="B277" s="26" t="s">
        <v>203</v>
      </c>
      <c r="C277" s="26" t="s">
        <v>910</v>
      </c>
      <c r="D277" s="26" t="s">
        <v>440</v>
      </c>
      <c r="E277" s="27" t="s">
        <v>441</v>
      </c>
      <c r="F277" s="28">
        <v>11435</v>
      </c>
      <c r="G277" s="29">
        <v>1700000</v>
      </c>
      <c r="H277" s="29">
        <f t="shared" si="8"/>
        <v>700000</v>
      </c>
      <c r="I277" s="29">
        <v>2400000</v>
      </c>
      <c r="J277" s="31">
        <v>75</v>
      </c>
      <c r="K277" s="31">
        <v>0</v>
      </c>
      <c r="L277" s="32">
        <v>0</v>
      </c>
      <c r="M277" s="31">
        <v>0</v>
      </c>
      <c r="N277" s="33">
        <v>0.114</v>
      </c>
      <c r="O277" s="18">
        <v>75.114</v>
      </c>
      <c r="P277" s="34" t="s">
        <v>908</v>
      </c>
    </row>
    <row r="278" spans="1:16" ht="33.75">
      <c r="A278" s="9">
        <v>278</v>
      </c>
      <c r="B278" s="26" t="s">
        <v>442</v>
      </c>
      <c r="C278" s="50" t="s">
        <v>939</v>
      </c>
      <c r="D278" s="26" t="s">
        <v>443</v>
      </c>
      <c r="E278" s="51" t="s">
        <v>444</v>
      </c>
      <c r="F278" s="84">
        <v>10375</v>
      </c>
      <c r="G278" s="53">
        <v>500000</v>
      </c>
      <c r="H278" s="48">
        <f t="shared" si="8"/>
        <v>100000</v>
      </c>
      <c r="I278" s="53">
        <v>600000</v>
      </c>
      <c r="J278" s="54">
        <v>75</v>
      </c>
      <c r="K278" s="54">
        <v>0</v>
      </c>
      <c r="L278" s="55">
        <v>0</v>
      </c>
      <c r="M278" s="54">
        <v>0</v>
      </c>
      <c r="N278" s="54">
        <v>0.104</v>
      </c>
      <c r="O278" s="18">
        <f aca="true" t="shared" si="10" ref="O278:O334">SUM(J278:N278)</f>
        <v>75.104</v>
      </c>
      <c r="P278" s="34" t="s">
        <v>908</v>
      </c>
    </row>
    <row r="279" spans="1:16" ht="22.5">
      <c r="A279" s="9">
        <v>279</v>
      </c>
      <c r="B279" s="26" t="s">
        <v>445</v>
      </c>
      <c r="C279" s="26" t="s">
        <v>1111</v>
      </c>
      <c r="D279" s="26" t="s">
        <v>446</v>
      </c>
      <c r="E279" s="27" t="s">
        <v>447</v>
      </c>
      <c r="F279" s="28">
        <v>10000</v>
      </c>
      <c r="G279" s="29">
        <v>350000</v>
      </c>
      <c r="H279" s="29">
        <f t="shared" si="8"/>
        <v>157500</v>
      </c>
      <c r="I279" s="29">
        <v>507500</v>
      </c>
      <c r="J279" s="31">
        <v>75</v>
      </c>
      <c r="K279" s="31">
        <v>0</v>
      </c>
      <c r="L279" s="30">
        <v>0</v>
      </c>
      <c r="M279" s="31">
        <v>0</v>
      </c>
      <c r="N279" s="33">
        <v>0.101</v>
      </c>
      <c r="O279" s="18">
        <f t="shared" si="10"/>
        <v>75.101</v>
      </c>
      <c r="P279" s="34" t="s">
        <v>908</v>
      </c>
    </row>
    <row r="280" spans="1:16" ht="22.5">
      <c r="A280" s="9">
        <v>280</v>
      </c>
      <c r="B280" s="26" t="s">
        <v>448</v>
      </c>
      <c r="C280" s="26" t="s">
        <v>910</v>
      </c>
      <c r="D280" s="26" t="s">
        <v>449</v>
      </c>
      <c r="E280" s="27" t="s">
        <v>450</v>
      </c>
      <c r="F280" s="28">
        <v>9954</v>
      </c>
      <c r="G280" s="29">
        <v>1700000</v>
      </c>
      <c r="H280" s="29">
        <f t="shared" si="8"/>
        <v>286000</v>
      </c>
      <c r="I280" s="29">
        <v>1986000</v>
      </c>
      <c r="J280" s="31">
        <v>75</v>
      </c>
      <c r="K280" s="31">
        <v>0</v>
      </c>
      <c r="L280" s="32">
        <v>0</v>
      </c>
      <c r="M280" s="31">
        <v>0</v>
      </c>
      <c r="N280" s="33">
        <v>0.09954</v>
      </c>
      <c r="O280" s="18">
        <f t="shared" si="10"/>
        <v>75.09954</v>
      </c>
      <c r="P280" s="34" t="s">
        <v>993</v>
      </c>
    </row>
    <row r="281" spans="1:16" ht="12.75">
      <c r="A281" s="9">
        <v>281</v>
      </c>
      <c r="B281" s="26" t="s">
        <v>206</v>
      </c>
      <c r="C281" s="26" t="s">
        <v>910</v>
      </c>
      <c r="D281" s="26" t="s">
        <v>297</v>
      </c>
      <c r="E281" s="27" t="s">
        <v>451</v>
      </c>
      <c r="F281" s="28">
        <v>9600</v>
      </c>
      <c r="G281" s="29">
        <v>650000</v>
      </c>
      <c r="H281" s="29">
        <f t="shared" si="8"/>
        <v>292500</v>
      </c>
      <c r="I281" s="29">
        <v>942500</v>
      </c>
      <c r="J281" s="31">
        <v>75</v>
      </c>
      <c r="K281" s="31">
        <v>0</v>
      </c>
      <c r="L281" s="32">
        <v>0</v>
      </c>
      <c r="M281" s="31">
        <v>0</v>
      </c>
      <c r="N281" s="33">
        <v>0.096</v>
      </c>
      <c r="O281" s="18">
        <f t="shared" si="10"/>
        <v>75.096</v>
      </c>
      <c r="P281" s="34" t="s">
        <v>908</v>
      </c>
    </row>
    <row r="282" spans="1:16" ht="33.75">
      <c r="A282" s="9">
        <v>282</v>
      </c>
      <c r="B282" s="35" t="s">
        <v>452</v>
      </c>
      <c r="C282" s="35" t="s">
        <v>990</v>
      </c>
      <c r="D282" s="35" t="s">
        <v>453</v>
      </c>
      <c r="E282" s="27" t="s">
        <v>454</v>
      </c>
      <c r="F282" s="36">
        <v>8900</v>
      </c>
      <c r="G282" s="29">
        <v>350000</v>
      </c>
      <c r="H282" s="29">
        <f t="shared" si="8"/>
        <v>161000</v>
      </c>
      <c r="I282" s="38">
        <v>511000</v>
      </c>
      <c r="J282" s="32">
        <v>75</v>
      </c>
      <c r="K282" s="32">
        <v>0</v>
      </c>
      <c r="L282" s="32">
        <v>0</v>
      </c>
      <c r="M282" s="32">
        <v>0</v>
      </c>
      <c r="N282" s="39">
        <v>0.093</v>
      </c>
      <c r="O282" s="18">
        <f t="shared" si="10"/>
        <v>75.093</v>
      </c>
      <c r="P282" s="34" t="s">
        <v>908</v>
      </c>
    </row>
    <row r="283" spans="1:16" ht="45">
      <c r="A283" s="9">
        <v>283</v>
      </c>
      <c r="B283" s="35" t="s">
        <v>452</v>
      </c>
      <c r="C283" s="35" t="s">
        <v>990</v>
      </c>
      <c r="D283" s="35" t="s">
        <v>455</v>
      </c>
      <c r="E283" s="27" t="s">
        <v>456</v>
      </c>
      <c r="F283" s="36">
        <v>8900</v>
      </c>
      <c r="G283" s="29">
        <v>650000</v>
      </c>
      <c r="H283" s="29">
        <f t="shared" si="8"/>
        <v>292500</v>
      </c>
      <c r="I283" s="38">
        <v>942500</v>
      </c>
      <c r="J283" s="32">
        <v>75</v>
      </c>
      <c r="K283" s="32">
        <v>0</v>
      </c>
      <c r="L283" s="32">
        <v>0</v>
      </c>
      <c r="M283" s="32">
        <v>0</v>
      </c>
      <c r="N283" s="39">
        <v>0.092</v>
      </c>
      <c r="O283" s="18">
        <f t="shared" si="10"/>
        <v>75.092</v>
      </c>
      <c r="P283" s="34" t="s">
        <v>908</v>
      </c>
    </row>
    <row r="284" spans="1:16" ht="45">
      <c r="A284" s="9">
        <v>284</v>
      </c>
      <c r="B284" s="35" t="s">
        <v>452</v>
      </c>
      <c r="C284" s="35" t="s">
        <v>990</v>
      </c>
      <c r="D284" s="35" t="s">
        <v>457</v>
      </c>
      <c r="E284" s="27" t="s">
        <v>458</v>
      </c>
      <c r="F284" s="36">
        <v>8900</v>
      </c>
      <c r="G284" s="29">
        <v>995000</v>
      </c>
      <c r="H284" s="29">
        <f t="shared" si="8"/>
        <v>457700</v>
      </c>
      <c r="I284" s="38">
        <v>1452700</v>
      </c>
      <c r="J284" s="32">
        <v>75</v>
      </c>
      <c r="K284" s="32">
        <v>0</v>
      </c>
      <c r="L284" s="32">
        <v>0</v>
      </c>
      <c r="M284" s="32">
        <v>0</v>
      </c>
      <c r="N284" s="39">
        <v>0.091</v>
      </c>
      <c r="O284" s="18">
        <f t="shared" si="10"/>
        <v>75.091</v>
      </c>
      <c r="P284" s="34" t="s">
        <v>908</v>
      </c>
    </row>
    <row r="285" spans="1:16" ht="45">
      <c r="A285" s="9">
        <v>285</v>
      </c>
      <c r="B285" s="35" t="s">
        <v>452</v>
      </c>
      <c r="C285" s="35" t="s">
        <v>990</v>
      </c>
      <c r="D285" s="35" t="s">
        <v>459</v>
      </c>
      <c r="E285" s="27" t="s">
        <v>514</v>
      </c>
      <c r="F285" s="36">
        <v>8900</v>
      </c>
      <c r="G285" s="29">
        <v>775000</v>
      </c>
      <c r="H285" s="29">
        <f t="shared" si="8"/>
        <v>356000</v>
      </c>
      <c r="I285" s="38">
        <v>1131000</v>
      </c>
      <c r="J285" s="32">
        <v>75</v>
      </c>
      <c r="K285" s="32">
        <v>0</v>
      </c>
      <c r="L285" s="32">
        <v>0</v>
      </c>
      <c r="M285" s="32">
        <v>0</v>
      </c>
      <c r="N285" s="39">
        <v>0.09</v>
      </c>
      <c r="O285" s="18">
        <f t="shared" si="10"/>
        <v>75.09</v>
      </c>
      <c r="P285" s="34" t="s">
        <v>908</v>
      </c>
    </row>
    <row r="286" spans="1:16" ht="22.5">
      <c r="A286" s="9">
        <v>286</v>
      </c>
      <c r="B286" s="49" t="s">
        <v>515</v>
      </c>
      <c r="C286" s="26" t="s">
        <v>1111</v>
      </c>
      <c r="D286" s="26" t="s">
        <v>516</v>
      </c>
      <c r="E286" s="31" t="s">
        <v>517</v>
      </c>
      <c r="F286" s="28">
        <v>8857</v>
      </c>
      <c r="G286" s="29">
        <v>164080</v>
      </c>
      <c r="H286" s="29">
        <f t="shared" si="8"/>
        <v>73836</v>
      </c>
      <c r="I286" s="29">
        <v>237916</v>
      </c>
      <c r="J286" s="31">
        <v>75</v>
      </c>
      <c r="K286" s="31">
        <v>0</v>
      </c>
      <c r="L286" s="30">
        <v>0</v>
      </c>
      <c r="M286" s="31">
        <v>0</v>
      </c>
      <c r="N286" s="33">
        <v>0.089</v>
      </c>
      <c r="O286" s="46">
        <f t="shared" si="10"/>
        <v>75.089</v>
      </c>
      <c r="P286" s="34" t="s">
        <v>993</v>
      </c>
    </row>
    <row r="287" spans="1:16" ht="22.5">
      <c r="A287" s="9">
        <v>287</v>
      </c>
      <c r="B287" s="26" t="s">
        <v>518</v>
      </c>
      <c r="C287" s="26" t="s">
        <v>1051</v>
      </c>
      <c r="D287" s="26" t="s">
        <v>519</v>
      </c>
      <c r="E287" s="27" t="s">
        <v>520</v>
      </c>
      <c r="F287" s="28">
        <v>8200</v>
      </c>
      <c r="G287" s="29">
        <v>400000</v>
      </c>
      <c r="H287" s="29">
        <f t="shared" si="8"/>
        <v>180000</v>
      </c>
      <c r="I287" s="29">
        <v>580000</v>
      </c>
      <c r="J287" s="31">
        <v>75</v>
      </c>
      <c r="K287" s="31">
        <v>0</v>
      </c>
      <c r="L287" s="32">
        <v>0</v>
      </c>
      <c r="M287" s="31">
        <v>0</v>
      </c>
      <c r="N287" s="33">
        <v>0.082</v>
      </c>
      <c r="O287" s="18">
        <f t="shared" si="10"/>
        <v>75.082</v>
      </c>
      <c r="P287" s="34" t="s">
        <v>908</v>
      </c>
    </row>
    <row r="288" spans="1:16" ht="22.5">
      <c r="A288" s="9">
        <v>288</v>
      </c>
      <c r="B288" s="35" t="s">
        <v>918</v>
      </c>
      <c r="C288" s="35" t="s">
        <v>919</v>
      </c>
      <c r="D288" s="35" t="s">
        <v>521</v>
      </c>
      <c r="E288" s="27" t="s">
        <v>522</v>
      </c>
      <c r="F288" s="36">
        <v>7900</v>
      </c>
      <c r="G288" s="37">
        <v>775000</v>
      </c>
      <c r="H288" s="29">
        <f t="shared" si="8"/>
        <v>348750</v>
      </c>
      <c r="I288" s="38">
        <v>1123750</v>
      </c>
      <c r="J288" s="32">
        <v>75</v>
      </c>
      <c r="K288" s="32">
        <v>0</v>
      </c>
      <c r="L288" s="32">
        <v>0</v>
      </c>
      <c r="M288" s="32">
        <v>0</v>
      </c>
      <c r="N288" s="39">
        <v>0.079</v>
      </c>
      <c r="O288" s="18">
        <f t="shared" si="10"/>
        <v>75.079</v>
      </c>
      <c r="P288" s="34" t="s">
        <v>908</v>
      </c>
    </row>
    <row r="289" spans="1:16" ht="22.5">
      <c r="A289" s="9">
        <v>289</v>
      </c>
      <c r="B289" s="26" t="s">
        <v>523</v>
      </c>
      <c r="C289" s="26" t="s">
        <v>972</v>
      </c>
      <c r="D289" s="26" t="s">
        <v>371</v>
      </c>
      <c r="E289" s="27" t="s">
        <v>524</v>
      </c>
      <c r="F289" s="28">
        <v>6600</v>
      </c>
      <c r="G289" s="29">
        <v>680000</v>
      </c>
      <c r="H289" s="29">
        <f t="shared" si="8"/>
        <v>306000</v>
      </c>
      <c r="I289" s="29">
        <v>986000</v>
      </c>
      <c r="J289" s="31">
        <v>45</v>
      </c>
      <c r="K289" s="31">
        <v>0</v>
      </c>
      <c r="L289" s="32">
        <v>15</v>
      </c>
      <c r="M289" s="31">
        <v>15</v>
      </c>
      <c r="N289" s="33">
        <v>0.066</v>
      </c>
      <c r="O289" s="18">
        <f t="shared" si="10"/>
        <v>75.066</v>
      </c>
      <c r="P289" s="34" t="s">
        <v>908</v>
      </c>
    </row>
    <row r="290" spans="1:16" ht="22.5">
      <c r="A290" s="9">
        <v>290</v>
      </c>
      <c r="B290" s="49" t="s">
        <v>525</v>
      </c>
      <c r="C290" s="26" t="s">
        <v>905</v>
      </c>
      <c r="D290" s="49" t="s">
        <v>526</v>
      </c>
      <c r="E290" s="27" t="s">
        <v>527</v>
      </c>
      <c r="F290" s="28">
        <v>6125</v>
      </c>
      <c r="G290" s="75">
        <v>482500</v>
      </c>
      <c r="H290" s="29">
        <f t="shared" si="8"/>
        <v>313500</v>
      </c>
      <c r="I290" s="29">
        <v>796000</v>
      </c>
      <c r="J290" s="31">
        <v>75</v>
      </c>
      <c r="K290" s="31">
        <v>0</v>
      </c>
      <c r="L290" s="32">
        <v>0</v>
      </c>
      <c r="M290" s="31">
        <v>0</v>
      </c>
      <c r="N290" s="33">
        <v>0.061</v>
      </c>
      <c r="O290" s="18">
        <f t="shared" si="10"/>
        <v>75.061</v>
      </c>
      <c r="P290" s="34" t="s">
        <v>993</v>
      </c>
    </row>
    <row r="291" spans="1:16" ht="22.5">
      <c r="A291" s="9">
        <v>291</v>
      </c>
      <c r="B291" s="26" t="s">
        <v>528</v>
      </c>
      <c r="C291" s="26" t="s">
        <v>910</v>
      </c>
      <c r="D291" s="26" t="s">
        <v>529</v>
      </c>
      <c r="E291" s="27" t="s">
        <v>530</v>
      </c>
      <c r="F291" s="28">
        <v>5000</v>
      </c>
      <c r="G291" s="29">
        <v>633710</v>
      </c>
      <c r="H291" s="29">
        <f t="shared" si="8"/>
        <v>285170</v>
      </c>
      <c r="I291" s="29">
        <v>918880</v>
      </c>
      <c r="J291" s="31">
        <v>75</v>
      </c>
      <c r="K291" s="31">
        <v>0</v>
      </c>
      <c r="L291" s="30">
        <v>0</v>
      </c>
      <c r="M291" s="31">
        <v>0</v>
      </c>
      <c r="N291" s="33">
        <v>0.05</v>
      </c>
      <c r="O291" s="18">
        <f t="shared" si="10"/>
        <v>75.05</v>
      </c>
      <c r="P291" s="34" t="s">
        <v>908</v>
      </c>
    </row>
    <row r="292" spans="1:16" ht="45">
      <c r="A292" s="9">
        <v>292</v>
      </c>
      <c r="B292" s="26" t="s">
        <v>531</v>
      </c>
      <c r="C292" s="50" t="s">
        <v>919</v>
      </c>
      <c r="D292" s="26" t="s">
        <v>532</v>
      </c>
      <c r="E292" s="51" t="s">
        <v>533</v>
      </c>
      <c r="F292" s="52">
        <v>3730</v>
      </c>
      <c r="G292" s="53">
        <v>280000</v>
      </c>
      <c r="H292" s="48">
        <f t="shared" si="8"/>
        <v>126000</v>
      </c>
      <c r="I292" s="53">
        <v>406000</v>
      </c>
      <c r="J292" s="54">
        <v>75</v>
      </c>
      <c r="K292" s="54">
        <v>0</v>
      </c>
      <c r="L292" s="55">
        <v>0</v>
      </c>
      <c r="M292" s="54">
        <v>0</v>
      </c>
      <c r="N292" s="54">
        <v>0.0373</v>
      </c>
      <c r="O292" s="46">
        <f t="shared" si="10"/>
        <v>75.0373</v>
      </c>
      <c r="P292" s="56" t="s">
        <v>908</v>
      </c>
    </row>
    <row r="293" spans="1:16" ht="22.5">
      <c r="A293" s="9">
        <v>293</v>
      </c>
      <c r="B293" s="35" t="s">
        <v>534</v>
      </c>
      <c r="C293" s="41" t="s">
        <v>939</v>
      </c>
      <c r="D293" s="35" t="s">
        <v>535</v>
      </c>
      <c r="E293" s="27" t="s">
        <v>536</v>
      </c>
      <c r="F293" s="36">
        <v>3667</v>
      </c>
      <c r="G293" s="91">
        <v>99479</v>
      </c>
      <c r="H293" s="48">
        <f t="shared" si="8"/>
        <v>18421</v>
      </c>
      <c r="I293" s="43">
        <v>117900</v>
      </c>
      <c r="J293" s="44">
        <v>75</v>
      </c>
      <c r="K293" s="44">
        <v>0</v>
      </c>
      <c r="L293" s="44">
        <v>0</v>
      </c>
      <c r="M293" s="44">
        <v>0</v>
      </c>
      <c r="N293" s="45">
        <v>0.0366</v>
      </c>
      <c r="O293" s="46">
        <f t="shared" si="10"/>
        <v>75.0366</v>
      </c>
      <c r="P293" s="34" t="s">
        <v>993</v>
      </c>
    </row>
    <row r="294" spans="1:16" ht="56.25">
      <c r="A294" s="9">
        <v>294</v>
      </c>
      <c r="B294" s="49" t="s">
        <v>278</v>
      </c>
      <c r="C294" s="26" t="s">
        <v>939</v>
      </c>
      <c r="D294" s="98" t="s">
        <v>537</v>
      </c>
      <c r="E294" s="27" t="s">
        <v>538</v>
      </c>
      <c r="F294" s="28">
        <v>3470</v>
      </c>
      <c r="G294" s="29">
        <v>300000</v>
      </c>
      <c r="H294" s="29">
        <f t="shared" si="8"/>
        <v>135000</v>
      </c>
      <c r="I294" s="29">
        <v>435000</v>
      </c>
      <c r="J294" s="31">
        <v>45</v>
      </c>
      <c r="K294" s="31">
        <v>0</v>
      </c>
      <c r="L294" s="32">
        <v>0</v>
      </c>
      <c r="M294" s="31">
        <v>30</v>
      </c>
      <c r="N294" s="33">
        <v>0.035</v>
      </c>
      <c r="O294" s="18">
        <f t="shared" si="10"/>
        <v>75.035</v>
      </c>
      <c r="P294" s="34" t="s">
        <v>917</v>
      </c>
    </row>
    <row r="295" spans="1:16" ht="22.5">
      <c r="A295" s="9">
        <v>295</v>
      </c>
      <c r="B295" s="35" t="s">
        <v>209</v>
      </c>
      <c r="C295" s="35" t="s">
        <v>1111</v>
      </c>
      <c r="D295" s="35" t="s">
        <v>539</v>
      </c>
      <c r="E295" s="32" t="s">
        <v>540</v>
      </c>
      <c r="F295" s="94">
        <v>3010</v>
      </c>
      <c r="G295" s="38">
        <v>568000</v>
      </c>
      <c r="H295" s="29">
        <f t="shared" si="8"/>
        <v>255600</v>
      </c>
      <c r="I295" s="38">
        <v>823600</v>
      </c>
      <c r="J295" s="32">
        <v>75</v>
      </c>
      <c r="K295" s="32">
        <v>0</v>
      </c>
      <c r="L295" s="32">
        <v>0</v>
      </c>
      <c r="M295" s="32">
        <v>0</v>
      </c>
      <c r="N295" s="39">
        <v>0.03</v>
      </c>
      <c r="O295" s="18">
        <f t="shared" si="10"/>
        <v>75.03</v>
      </c>
      <c r="P295" s="34" t="s">
        <v>908</v>
      </c>
    </row>
    <row r="296" spans="1:16" ht="22.5">
      <c r="A296" s="9">
        <v>296</v>
      </c>
      <c r="B296" s="26" t="s">
        <v>541</v>
      </c>
      <c r="C296" s="50" t="s">
        <v>67</v>
      </c>
      <c r="D296" s="49" t="s">
        <v>542</v>
      </c>
      <c r="E296" s="51" t="s">
        <v>543</v>
      </c>
      <c r="F296" s="52">
        <v>1415</v>
      </c>
      <c r="G296" s="53">
        <v>1040000</v>
      </c>
      <c r="H296" s="29">
        <f t="shared" si="8"/>
        <v>825220</v>
      </c>
      <c r="I296" s="53">
        <v>1865220</v>
      </c>
      <c r="J296" s="54">
        <v>75</v>
      </c>
      <c r="K296" s="54">
        <v>0</v>
      </c>
      <c r="L296" s="55">
        <v>0</v>
      </c>
      <c r="M296" s="54">
        <v>0</v>
      </c>
      <c r="N296" s="54">
        <v>0.015</v>
      </c>
      <c r="O296" s="18">
        <f t="shared" si="10"/>
        <v>75.015</v>
      </c>
      <c r="P296" s="34" t="s">
        <v>908</v>
      </c>
    </row>
    <row r="297" spans="1:16" ht="22.5">
      <c r="A297" s="9">
        <v>297</v>
      </c>
      <c r="B297" s="26" t="s">
        <v>541</v>
      </c>
      <c r="C297" s="50" t="s">
        <v>67</v>
      </c>
      <c r="D297" s="49" t="s">
        <v>544</v>
      </c>
      <c r="E297" s="51" t="s">
        <v>545</v>
      </c>
      <c r="F297" s="52">
        <v>1415</v>
      </c>
      <c r="G297" s="53">
        <v>710000</v>
      </c>
      <c r="H297" s="29">
        <f t="shared" si="8"/>
        <v>352500</v>
      </c>
      <c r="I297" s="53">
        <v>1062500</v>
      </c>
      <c r="J297" s="54">
        <v>75</v>
      </c>
      <c r="K297" s="54">
        <v>0</v>
      </c>
      <c r="L297" s="55">
        <v>0</v>
      </c>
      <c r="M297" s="54">
        <v>0</v>
      </c>
      <c r="N297" s="54">
        <v>0.014</v>
      </c>
      <c r="O297" s="18">
        <f t="shared" si="10"/>
        <v>75.014</v>
      </c>
      <c r="P297" s="34" t="s">
        <v>908</v>
      </c>
    </row>
    <row r="298" spans="1:16" ht="22.5">
      <c r="A298" s="9">
        <v>298</v>
      </c>
      <c r="B298" s="26" t="s">
        <v>212</v>
      </c>
      <c r="C298" s="26" t="s">
        <v>990</v>
      </c>
      <c r="D298" s="26" t="s">
        <v>546</v>
      </c>
      <c r="E298" s="26" t="s">
        <v>547</v>
      </c>
      <c r="F298" s="28">
        <v>935</v>
      </c>
      <c r="G298" s="29">
        <v>317935</v>
      </c>
      <c r="H298" s="29">
        <f t="shared" si="8"/>
        <v>158967</v>
      </c>
      <c r="I298" s="38">
        <v>476902</v>
      </c>
      <c r="J298" s="31">
        <v>75</v>
      </c>
      <c r="K298" s="31">
        <v>0</v>
      </c>
      <c r="L298" s="30">
        <v>0</v>
      </c>
      <c r="M298" s="31">
        <v>0</v>
      </c>
      <c r="N298" s="33">
        <v>0.009</v>
      </c>
      <c r="O298" s="10">
        <f t="shared" si="10"/>
        <v>75.009</v>
      </c>
      <c r="P298" s="34" t="s">
        <v>908</v>
      </c>
    </row>
    <row r="299" spans="1:16" ht="33.75">
      <c r="A299" s="9">
        <v>299</v>
      </c>
      <c r="B299" s="26" t="s">
        <v>215</v>
      </c>
      <c r="C299" s="26" t="s">
        <v>990</v>
      </c>
      <c r="D299" s="26" t="s">
        <v>548</v>
      </c>
      <c r="E299" s="27" t="s">
        <v>549</v>
      </c>
      <c r="F299" s="28">
        <v>350</v>
      </c>
      <c r="G299" s="29">
        <v>254000</v>
      </c>
      <c r="H299" s="29">
        <f t="shared" si="8"/>
        <v>114300</v>
      </c>
      <c r="I299" s="29">
        <v>368300</v>
      </c>
      <c r="J299" s="31">
        <v>75</v>
      </c>
      <c r="K299" s="31">
        <v>0</v>
      </c>
      <c r="L299" s="32">
        <v>0</v>
      </c>
      <c r="M299" s="31">
        <v>0</v>
      </c>
      <c r="N299" s="33">
        <v>0.004</v>
      </c>
      <c r="O299" s="18">
        <f t="shared" si="10"/>
        <v>75.004</v>
      </c>
      <c r="P299" s="34" t="s">
        <v>908</v>
      </c>
    </row>
    <row r="300" spans="1:16" ht="22.5">
      <c r="A300" s="9">
        <v>300</v>
      </c>
      <c r="B300" s="26" t="s">
        <v>550</v>
      </c>
      <c r="C300" s="26" t="s">
        <v>67</v>
      </c>
      <c r="D300" s="26" t="s">
        <v>551</v>
      </c>
      <c r="E300" s="27" t="s">
        <v>552</v>
      </c>
      <c r="F300" s="28">
        <v>225</v>
      </c>
      <c r="G300" s="29">
        <v>361456</v>
      </c>
      <c r="H300" s="29">
        <f t="shared" si="8"/>
        <v>162655</v>
      </c>
      <c r="I300" s="29">
        <v>524111</v>
      </c>
      <c r="J300" s="31">
        <v>75</v>
      </c>
      <c r="K300" s="31">
        <v>0</v>
      </c>
      <c r="L300" s="32">
        <v>0</v>
      </c>
      <c r="M300" s="31">
        <v>0</v>
      </c>
      <c r="N300" s="33">
        <v>0.003</v>
      </c>
      <c r="O300" s="18">
        <f t="shared" si="10"/>
        <v>75.003</v>
      </c>
      <c r="P300" s="34" t="s">
        <v>908</v>
      </c>
    </row>
    <row r="301" spans="1:16" ht="22.5">
      <c r="A301" s="9">
        <v>301</v>
      </c>
      <c r="B301" s="26" t="s">
        <v>218</v>
      </c>
      <c r="C301" s="26" t="s">
        <v>1111</v>
      </c>
      <c r="D301" s="26" t="s">
        <v>553</v>
      </c>
      <c r="E301" s="27" t="s">
        <v>554</v>
      </c>
      <c r="F301" s="28">
        <v>200</v>
      </c>
      <c r="G301" s="29">
        <v>50000</v>
      </c>
      <c r="H301" s="29">
        <f t="shared" si="8"/>
        <v>22500</v>
      </c>
      <c r="I301" s="29">
        <v>72500</v>
      </c>
      <c r="J301" s="31">
        <v>75</v>
      </c>
      <c r="K301" s="31">
        <v>0</v>
      </c>
      <c r="L301" s="32">
        <v>0</v>
      </c>
      <c r="M301" s="31">
        <v>0</v>
      </c>
      <c r="N301" s="33">
        <v>0.002</v>
      </c>
      <c r="O301" s="18">
        <f t="shared" si="10"/>
        <v>75.002</v>
      </c>
      <c r="P301" s="34" t="s">
        <v>908</v>
      </c>
    </row>
    <row r="302" spans="1:16" ht="22.5">
      <c r="A302" s="9">
        <v>302</v>
      </c>
      <c r="B302" s="26" t="s">
        <v>555</v>
      </c>
      <c r="C302" s="26" t="s">
        <v>939</v>
      </c>
      <c r="D302" s="26" t="s">
        <v>556</v>
      </c>
      <c r="E302" s="31" t="s">
        <v>557</v>
      </c>
      <c r="F302" s="28">
        <v>19812</v>
      </c>
      <c r="G302" s="29">
        <v>352129</v>
      </c>
      <c r="H302" s="29">
        <f t="shared" si="8"/>
        <v>36170</v>
      </c>
      <c r="I302" s="29">
        <v>388299</v>
      </c>
      <c r="J302" s="31">
        <v>35</v>
      </c>
      <c r="K302" s="31">
        <v>0</v>
      </c>
      <c r="L302" s="30">
        <v>20</v>
      </c>
      <c r="M302" s="31">
        <v>15</v>
      </c>
      <c r="N302" s="33">
        <v>0.198</v>
      </c>
      <c r="O302" s="18">
        <f t="shared" si="10"/>
        <v>70.198</v>
      </c>
      <c r="P302" s="34" t="s">
        <v>917</v>
      </c>
    </row>
    <row r="303" spans="1:16" ht="12.75">
      <c r="A303" s="9">
        <v>303</v>
      </c>
      <c r="B303" s="10" t="s">
        <v>1110</v>
      </c>
      <c r="C303" s="79" t="s">
        <v>1111</v>
      </c>
      <c r="D303" s="10" t="s">
        <v>558</v>
      </c>
      <c r="E303" s="11" t="s">
        <v>559</v>
      </c>
      <c r="F303" s="12">
        <v>3236</v>
      </c>
      <c r="G303" s="80">
        <v>425000</v>
      </c>
      <c r="H303" s="61">
        <f t="shared" si="8"/>
        <v>191250</v>
      </c>
      <c r="I303" s="80">
        <v>616250</v>
      </c>
      <c r="J303" s="81">
        <v>15</v>
      </c>
      <c r="K303" s="81">
        <v>50</v>
      </c>
      <c r="L303" s="82">
        <v>5</v>
      </c>
      <c r="M303" s="81">
        <v>0</v>
      </c>
      <c r="N303" s="83">
        <v>0.032</v>
      </c>
      <c r="O303" s="18">
        <f t="shared" si="10"/>
        <v>70.032</v>
      </c>
      <c r="P303" s="19" t="s">
        <v>908</v>
      </c>
    </row>
    <row r="304" spans="1:16" ht="22.5">
      <c r="A304" s="9">
        <v>304</v>
      </c>
      <c r="B304" s="20" t="s">
        <v>909</v>
      </c>
      <c r="C304" s="20" t="s">
        <v>910</v>
      </c>
      <c r="D304" s="20" t="s">
        <v>560</v>
      </c>
      <c r="E304" s="21" t="s">
        <v>116</v>
      </c>
      <c r="F304" s="22">
        <v>314900</v>
      </c>
      <c r="G304" s="14">
        <v>800000</v>
      </c>
      <c r="H304" s="14">
        <f t="shared" si="8"/>
        <v>360000</v>
      </c>
      <c r="I304" s="23">
        <v>1160000</v>
      </c>
      <c r="J304" s="24">
        <v>15</v>
      </c>
      <c r="K304" s="24">
        <v>0</v>
      </c>
      <c r="L304" s="24">
        <v>20</v>
      </c>
      <c r="M304" s="24">
        <v>30</v>
      </c>
      <c r="N304" s="25">
        <v>3.149</v>
      </c>
      <c r="O304" s="18">
        <f t="shared" si="10"/>
        <v>68.149</v>
      </c>
      <c r="P304" s="19" t="s">
        <v>908</v>
      </c>
    </row>
    <row r="305" spans="1:16" ht="45">
      <c r="A305" s="9">
        <v>305</v>
      </c>
      <c r="B305" s="10" t="s">
        <v>94</v>
      </c>
      <c r="C305" s="10" t="s">
        <v>926</v>
      </c>
      <c r="D305" s="10" t="s">
        <v>561</v>
      </c>
      <c r="E305" s="11" t="s">
        <v>562</v>
      </c>
      <c r="F305" s="89">
        <v>255000</v>
      </c>
      <c r="G305" s="13">
        <v>13000000</v>
      </c>
      <c r="H305" s="14">
        <f t="shared" si="8"/>
        <v>4110000</v>
      </c>
      <c r="I305" s="13">
        <v>17110000</v>
      </c>
      <c r="J305" s="15">
        <v>30</v>
      </c>
      <c r="K305" s="15">
        <v>0</v>
      </c>
      <c r="L305" s="16">
        <v>20</v>
      </c>
      <c r="M305" s="15">
        <v>15</v>
      </c>
      <c r="N305" s="17">
        <v>2.55</v>
      </c>
      <c r="O305" s="18">
        <f t="shared" si="10"/>
        <v>67.55</v>
      </c>
      <c r="P305" s="19" t="s">
        <v>908</v>
      </c>
    </row>
    <row r="306" spans="1:16" ht="22.5">
      <c r="A306" s="9">
        <v>306</v>
      </c>
      <c r="B306" s="35" t="s">
        <v>316</v>
      </c>
      <c r="C306" s="41" t="s">
        <v>27</v>
      </c>
      <c r="D306" s="35" t="s">
        <v>563</v>
      </c>
      <c r="E306" s="27" t="s">
        <v>564</v>
      </c>
      <c r="F306" s="36">
        <v>609325</v>
      </c>
      <c r="G306" s="42">
        <v>1698592</v>
      </c>
      <c r="H306" s="48">
        <f t="shared" si="8"/>
        <v>133098</v>
      </c>
      <c r="I306" s="43">
        <v>1831690</v>
      </c>
      <c r="J306" s="44">
        <v>60</v>
      </c>
      <c r="K306" s="44">
        <v>0</v>
      </c>
      <c r="L306" s="44">
        <v>0</v>
      </c>
      <c r="M306" s="44">
        <v>0</v>
      </c>
      <c r="N306" s="45">
        <v>6.094</v>
      </c>
      <c r="O306" s="46">
        <f t="shared" si="10"/>
        <v>66.094</v>
      </c>
      <c r="P306" s="34" t="s">
        <v>993</v>
      </c>
    </row>
    <row r="307" spans="1:16" ht="22.5">
      <c r="A307" s="9">
        <v>307</v>
      </c>
      <c r="B307" s="35" t="s">
        <v>316</v>
      </c>
      <c r="C307" s="41" t="s">
        <v>27</v>
      </c>
      <c r="D307" s="35" t="s">
        <v>565</v>
      </c>
      <c r="E307" s="27" t="s">
        <v>566</v>
      </c>
      <c r="F307" s="36">
        <v>609325</v>
      </c>
      <c r="G307" s="42">
        <v>4446416</v>
      </c>
      <c r="H307" s="87">
        <f t="shared" si="8"/>
        <v>1253584</v>
      </c>
      <c r="I307" s="43">
        <v>5700000</v>
      </c>
      <c r="J307" s="44">
        <v>60</v>
      </c>
      <c r="K307" s="44">
        <v>0</v>
      </c>
      <c r="L307" s="44">
        <v>0</v>
      </c>
      <c r="M307" s="44">
        <v>0</v>
      </c>
      <c r="N307" s="45">
        <v>6.093</v>
      </c>
      <c r="O307" s="46">
        <f t="shared" si="10"/>
        <v>66.093</v>
      </c>
      <c r="P307" s="34" t="s">
        <v>993</v>
      </c>
    </row>
    <row r="308" spans="1:16" ht="22.5">
      <c r="A308" s="9">
        <v>308</v>
      </c>
      <c r="B308" s="26" t="s">
        <v>70</v>
      </c>
      <c r="C308" s="35" t="s">
        <v>972</v>
      </c>
      <c r="D308" s="35" t="s">
        <v>567</v>
      </c>
      <c r="E308" s="27" t="s">
        <v>568</v>
      </c>
      <c r="F308" s="36">
        <v>88088</v>
      </c>
      <c r="G308" s="57">
        <v>2100000</v>
      </c>
      <c r="H308" s="29">
        <f t="shared" si="8"/>
        <v>802000</v>
      </c>
      <c r="I308" s="37">
        <v>2902000</v>
      </c>
      <c r="J308" s="32">
        <v>50</v>
      </c>
      <c r="K308" s="32">
        <v>0</v>
      </c>
      <c r="L308" s="32">
        <v>0</v>
      </c>
      <c r="M308" s="32">
        <v>15</v>
      </c>
      <c r="N308" s="39">
        <v>0.881</v>
      </c>
      <c r="O308" s="18">
        <f t="shared" si="10"/>
        <v>65.881</v>
      </c>
      <c r="P308" s="34" t="s">
        <v>908</v>
      </c>
    </row>
    <row r="309" spans="1:16" ht="22.5">
      <c r="A309" s="9">
        <v>309</v>
      </c>
      <c r="B309" s="26" t="s">
        <v>221</v>
      </c>
      <c r="C309" s="26" t="s">
        <v>965</v>
      </c>
      <c r="D309" s="26" t="s">
        <v>371</v>
      </c>
      <c r="E309" s="27" t="s">
        <v>569</v>
      </c>
      <c r="F309" s="28">
        <v>40000</v>
      </c>
      <c r="G309" s="29">
        <v>2320000</v>
      </c>
      <c r="H309" s="29">
        <f t="shared" si="8"/>
        <v>510600</v>
      </c>
      <c r="I309" s="29">
        <v>2830600</v>
      </c>
      <c r="J309" s="31">
        <v>45</v>
      </c>
      <c r="K309" s="31">
        <v>0</v>
      </c>
      <c r="L309" s="32">
        <v>20</v>
      </c>
      <c r="M309" s="31">
        <v>0</v>
      </c>
      <c r="N309" s="33">
        <v>0.4</v>
      </c>
      <c r="O309" s="18">
        <f t="shared" si="10"/>
        <v>65.4</v>
      </c>
      <c r="P309" s="34" t="s">
        <v>917</v>
      </c>
    </row>
    <row r="310" spans="1:16" ht="22.5">
      <c r="A310" s="9">
        <v>310</v>
      </c>
      <c r="B310" s="20" t="s">
        <v>224</v>
      </c>
      <c r="C310" s="20" t="s">
        <v>27</v>
      </c>
      <c r="D310" s="20" t="s">
        <v>570</v>
      </c>
      <c r="E310" s="21" t="s">
        <v>571</v>
      </c>
      <c r="F310" s="22">
        <v>26500</v>
      </c>
      <c r="G310" s="40">
        <v>750000</v>
      </c>
      <c r="H310" s="14">
        <f t="shared" si="8"/>
        <v>337500</v>
      </c>
      <c r="I310" s="23">
        <v>1087500</v>
      </c>
      <c r="J310" s="24">
        <v>60</v>
      </c>
      <c r="K310" s="24">
        <v>0</v>
      </c>
      <c r="L310" s="24">
        <v>5</v>
      </c>
      <c r="M310" s="24">
        <v>0</v>
      </c>
      <c r="N310" s="25">
        <v>0.265</v>
      </c>
      <c r="O310" s="18">
        <f t="shared" si="10"/>
        <v>65.265</v>
      </c>
      <c r="P310" s="19" t="s">
        <v>908</v>
      </c>
    </row>
    <row r="311" spans="1:16" ht="22.5">
      <c r="A311" s="9">
        <v>311</v>
      </c>
      <c r="B311" s="35" t="s">
        <v>960</v>
      </c>
      <c r="C311" s="35" t="s">
        <v>961</v>
      </c>
      <c r="D311" s="35" t="s">
        <v>572</v>
      </c>
      <c r="E311" s="27" t="s">
        <v>573</v>
      </c>
      <c r="F311" s="36">
        <v>16350</v>
      </c>
      <c r="G311" s="37">
        <v>250000</v>
      </c>
      <c r="H311" s="29">
        <f t="shared" si="8"/>
        <v>112500</v>
      </c>
      <c r="I311" s="38">
        <v>362500</v>
      </c>
      <c r="J311" s="32">
        <v>15</v>
      </c>
      <c r="K311" s="32">
        <v>50</v>
      </c>
      <c r="L311" s="32">
        <v>0</v>
      </c>
      <c r="M311" s="32">
        <v>0</v>
      </c>
      <c r="N311" s="39">
        <v>0.165</v>
      </c>
      <c r="O311" s="18">
        <f t="shared" si="10"/>
        <v>65.165</v>
      </c>
      <c r="P311" s="34" t="s">
        <v>908</v>
      </c>
    </row>
    <row r="312" spans="1:16" ht="22.5">
      <c r="A312" s="9">
        <v>312</v>
      </c>
      <c r="B312" s="35" t="s">
        <v>960</v>
      </c>
      <c r="C312" s="35" t="s">
        <v>961</v>
      </c>
      <c r="D312" s="35" t="s">
        <v>574</v>
      </c>
      <c r="E312" s="27" t="s">
        <v>575</v>
      </c>
      <c r="F312" s="36">
        <v>16350</v>
      </c>
      <c r="G312" s="37">
        <v>3090000</v>
      </c>
      <c r="H312" s="29">
        <f t="shared" si="8"/>
        <v>1118800</v>
      </c>
      <c r="I312" s="38">
        <v>4208800</v>
      </c>
      <c r="J312" s="32">
        <v>15</v>
      </c>
      <c r="K312" s="32">
        <v>50</v>
      </c>
      <c r="L312" s="32">
        <v>0</v>
      </c>
      <c r="M312" s="32">
        <v>0</v>
      </c>
      <c r="N312" s="39">
        <v>0.164</v>
      </c>
      <c r="O312" s="18">
        <f t="shared" si="10"/>
        <v>65.164</v>
      </c>
      <c r="P312" s="34" t="s">
        <v>908</v>
      </c>
    </row>
    <row r="313" spans="1:16" ht="22.5">
      <c r="A313" s="9">
        <v>313</v>
      </c>
      <c r="B313" s="35" t="s">
        <v>163</v>
      </c>
      <c r="C313" s="35" t="s">
        <v>990</v>
      </c>
      <c r="D313" s="35" t="s">
        <v>576</v>
      </c>
      <c r="E313" s="27" t="s">
        <v>577</v>
      </c>
      <c r="F313" s="36">
        <v>7722</v>
      </c>
      <c r="G313" s="29">
        <v>716312</v>
      </c>
      <c r="H313" s="29">
        <f t="shared" si="8"/>
        <v>195603</v>
      </c>
      <c r="I313" s="38">
        <v>911915</v>
      </c>
      <c r="J313" s="32">
        <v>60</v>
      </c>
      <c r="K313" s="32">
        <v>0</v>
      </c>
      <c r="L313" s="32">
        <v>5</v>
      </c>
      <c r="M313" s="32">
        <v>0</v>
      </c>
      <c r="N313" s="33">
        <v>0.0772</v>
      </c>
      <c r="O313" s="18">
        <f t="shared" si="10"/>
        <v>65.0772</v>
      </c>
      <c r="P313" s="34" t="s">
        <v>993</v>
      </c>
    </row>
    <row r="314" spans="1:16" ht="22.5">
      <c r="A314" s="9">
        <v>314</v>
      </c>
      <c r="B314" s="35" t="s">
        <v>294</v>
      </c>
      <c r="C314" s="35" t="s">
        <v>919</v>
      </c>
      <c r="D314" s="35" t="s">
        <v>578</v>
      </c>
      <c r="E314" s="27" t="s">
        <v>579</v>
      </c>
      <c r="F314" s="99">
        <v>250</v>
      </c>
      <c r="G314" s="37">
        <v>50000</v>
      </c>
      <c r="H314" s="29">
        <f t="shared" si="8"/>
        <v>22500</v>
      </c>
      <c r="I314" s="37">
        <v>72500</v>
      </c>
      <c r="J314" s="32">
        <v>50</v>
      </c>
      <c r="K314" s="32">
        <v>0</v>
      </c>
      <c r="L314" s="32">
        <v>15</v>
      </c>
      <c r="M314" s="32">
        <v>0</v>
      </c>
      <c r="N314" s="39">
        <v>0.0025</v>
      </c>
      <c r="O314" s="18">
        <f t="shared" si="10"/>
        <v>65.0025</v>
      </c>
      <c r="P314" s="34" t="s">
        <v>908</v>
      </c>
    </row>
    <row r="315" spans="1:16" ht="22.5">
      <c r="A315" s="9">
        <v>315</v>
      </c>
      <c r="B315" s="35" t="s">
        <v>178</v>
      </c>
      <c r="C315" s="41" t="s">
        <v>990</v>
      </c>
      <c r="D315" s="35" t="s">
        <v>580</v>
      </c>
      <c r="E315" s="27" t="s">
        <v>581</v>
      </c>
      <c r="F315" s="36">
        <v>289553</v>
      </c>
      <c r="G315" s="91">
        <v>1439085</v>
      </c>
      <c r="H315" s="48">
        <f t="shared" si="8"/>
        <v>112764</v>
      </c>
      <c r="I315" s="43">
        <v>1551849</v>
      </c>
      <c r="J315" s="44">
        <v>60</v>
      </c>
      <c r="K315" s="44">
        <v>0</v>
      </c>
      <c r="L315" s="44">
        <v>0</v>
      </c>
      <c r="M315" s="44">
        <v>0</v>
      </c>
      <c r="N315" s="45">
        <v>2.896</v>
      </c>
      <c r="O315" s="46">
        <f t="shared" si="10"/>
        <v>62.896</v>
      </c>
      <c r="P315" s="34" t="s">
        <v>993</v>
      </c>
    </row>
    <row r="316" spans="1:16" ht="22.5">
      <c r="A316" s="9">
        <v>316</v>
      </c>
      <c r="B316" s="35" t="s">
        <v>178</v>
      </c>
      <c r="C316" s="41" t="s">
        <v>990</v>
      </c>
      <c r="D316" s="35" t="s">
        <v>582</v>
      </c>
      <c r="E316" s="27" t="s">
        <v>583</v>
      </c>
      <c r="F316" s="36">
        <v>289553</v>
      </c>
      <c r="G316" s="91">
        <v>400000</v>
      </c>
      <c r="H316" s="48">
        <f t="shared" si="8"/>
        <v>180000</v>
      </c>
      <c r="I316" s="43">
        <v>580000</v>
      </c>
      <c r="J316" s="44">
        <v>60</v>
      </c>
      <c r="K316" s="44">
        <v>0</v>
      </c>
      <c r="L316" s="44">
        <v>0</v>
      </c>
      <c r="M316" s="44">
        <v>0</v>
      </c>
      <c r="N316" s="45">
        <v>2.895</v>
      </c>
      <c r="O316" s="46">
        <f t="shared" si="10"/>
        <v>62.895</v>
      </c>
      <c r="P316" s="47" t="s">
        <v>908</v>
      </c>
    </row>
    <row r="317" spans="1:16" ht="22.5">
      <c r="A317" s="9">
        <v>317</v>
      </c>
      <c r="B317" s="35" t="s">
        <v>335</v>
      </c>
      <c r="C317" s="41" t="s">
        <v>965</v>
      </c>
      <c r="D317" s="35" t="s">
        <v>584</v>
      </c>
      <c r="E317" s="27" t="s">
        <v>585</v>
      </c>
      <c r="F317" s="36">
        <v>253045</v>
      </c>
      <c r="G317" s="42">
        <v>754930</v>
      </c>
      <c r="H317" s="48">
        <f t="shared" si="8"/>
        <v>59155</v>
      </c>
      <c r="I317" s="43">
        <v>814085</v>
      </c>
      <c r="J317" s="44">
        <v>60</v>
      </c>
      <c r="K317" s="44">
        <v>0</v>
      </c>
      <c r="L317" s="44">
        <v>0</v>
      </c>
      <c r="M317" s="44">
        <v>0</v>
      </c>
      <c r="N317" s="45">
        <v>2.5304</v>
      </c>
      <c r="O317" s="46">
        <f t="shared" si="10"/>
        <v>62.5304</v>
      </c>
      <c r="P317" s="34" t="s">
        <v>993</v>
      </c>
    </row>
    <row r="318" spans="1:16" ht="22.5">
      <c r="A318" s="9">
        <v>318</v>
      </c>
      <c r="B318" s="26" t="s">
        <v>181</v>
      </c>
      <c r="C318" s="50" t="s">
        <v>905</v>
      </c>
      <c r="D318" s="26" t="s">
        <v>586</v>
      </c>
      <c r="E318" s="51" t="s">
        <v>587</v>
      </c>
      <c r="F318" s="93">
        <v>217230</v>
      </c>
      <c r="G318" s="53">
        <v>330282</v>
      </c>
      <c r="H318" s="48">
        <f t="shared" si="8"/>
        <v>25880</v>
      </c>
      <c r="I318" s="53">
        <v>356162</v>
      </c>
      <c r="J318" s="54">
        <v>60</v>
      </c>
      <c r="K318" s="54">
        <v>0</v>
      </c>
      <c r="L318" s="55">
        <v>0</v>
      </c>
      <c r="M318" s="54">
        <v>0</v>
      </c>
      <c r="N318" s="88">
        <v>2.172</v>
      </c>
      <c r="O318" s="46">
        <f t="shared" si="10"/>
        <v>62.172</v>
      </c>
      <c r="P318" s="34" t="s">
        <v>993</v>
      </c>
    </row>
    <row r="319" spans="1:16" ht="22.5">
      <c r="A319" s="9">
        <v>319</v>
      </c>
      <c r="B319" s="26" t="s">
        <v>555</v>
      </c>
      <c r="C319" s="26" t="s">
        <v>939</v>
      </c>
      <c r="D319" s="26" t="s">
        <v>588</v>
      </c>
      <c r="E319" s="31" t="s">
        <v>589</v>
      </c>
      <c r="F319" s="28">
        <v>19812</v>
      </c>
      <c r="G319" s="29">
        <v>487224</v>
      </c>
      <c r="H319" s="29">
        <f t="shared" si="8"/>
        <v>218978</v>
      </c>
      <c r="I319" s="29">
        <v>706202</v>
      </c>
      <c r="J319" s="31">
        <v>1</v>
      </c>
      <c r="K319" s="31">
        <v>25</v>
      </c>
      <c r="L319" s="30">
        <v>20</v>
      </c>
      <c r="M319" s="31">
        <v>15</v>
      </c>
      <c r="N319" s="33">
        <v>0.198</v>
      </c>
      <c r="O319" s="18">
        <f t="shared" si="10"/>
        <v>61.198</v>
      </c>
      <c r="P319" s="34" t="s">
        <v>993</v>
      </c>
    </row>
    <row r="320" spans="1:16" ht="45">
      <c r="A320" s="9">
        <v>320</v>
      </c>
      <c r="B320" s="35" t="s">
        <v>373</v>
      </c>
      <c r="C320" s="35" t="s">
        <v>1051</v>
      </c>
      <c r="D320" s="35" t="s">
        <v>590</v>
      </c>
      <c r="E320" s="27" t="s">
        <v>591</v>
      </c>
      <c r="F320" s="36">
        <v>60000</v>
      </c>
      <c r="G320" s="37">
        <v>3800000</v>
      </c>
      <c r="H320" s="29">
        <f t="shared" si="8"/>
        <v>1346000</v>
      </c>
      <c r="I320" s="38">
        <v>5146000</v>
      </c>
      <c r="J320" s="32">
        <v>60</v>
      </c>
      <c r="K320" s="32">
        <v>0</v>
      </c>
      <c r="L320" s="32">
        <v>0</v>
      </c>
      <c r="M320" s="32">
        <v>0</v>
      </c>
      <c r="N320" s="39">
        <v>0.6</v>
      </c>
      <c r="O320" s="18">
        <f t="shared" si="10"/>
        <v>60.6</v>
      </c>
      <c r="P320" s="34" t="s">
        <v>993</v>
      </c>
    </row>
    <row r="321" spans="1:16" ht="22.5">
      <c r="A321" s="9">
        <v>321</v>
      </c>
      <c r="B321" s="26" t="s">
        <v>379</v>
      </c>
      <c r="C321" s="26" t="s">
        <v>1111</v>
      </c>
      <c r="D321" s="26" t="s">
        <v>592</v>
      </c>
      <c r="E321" s="27" t="s">
        <v>593</v>
      </c>
      <c r="F321" s="28">
        <v>50649</v>
      </c>
      <c r="G321" s="29">
        <v>820000</v>
      </c>
      <c r="H321" s="29">
        <f aca="true" t="shared" si="11" ref="H321:H384">I321-G321</f>
        <v>101000</v>
      </c>
      <c r="I321" s="29">
        <v>921000</v>
      </c>
      <c r="J321" s="31">
        <v>60</v>
      </c>
      <c r="K321" s="31">
        <v>0</v>
      </c>
      <c r="L321" s="32">
        <v>0</v>
      </c>
      <c r="M321" s="31">
        <v>0</v>
      </c>
      <c r="N321" s="33">
        <v>0.5064</v>
      </c>
      <c r="O321" s="18">
        <f t="shared" si="10"/>
        <v>60.5064</v>
      </c>
      <c r="P321" s="34" t="s">
        <v>993</v>
      </c>
    </row>
    <row r="322" spans="1:16" ht="12.75">
      <c r="A322" s="9">
        <v>322</v>
      </c>
      <c r="B322" s="26" t="s">
        <v>382</v>
      </c>
      <c r="C322" s="26" t="s">
        <v>383</v>
      </c>
      <c r="D322" s="26" t="s">
        <v>594</v>
      </c>
      <c r="E322" s="51" t="s">
        <v>595</v>
      </c>
      <c r="F322" s="84">
        <v>50000</v>
      </c>
      <c r="G322" s="37">
        <v>7500000</v>
      </c>
      <c r="H322" s="29">
        <f t="shared" si="11"/>
        <v>2530000</v>
      </c>
      <c r="I322" s="37">
        <v>10030000</v>
      </c>
      <c r="J322" s="31">
        <v>60</v>
      </c>
      <c r="K322" s="31">
        <v>0</v>
      </c>
      <c r="L322" s="30">
        <v>0</v>
      </c>
      <c r="M322" s="31">
        <v>0</v>
      </c>
      <c r="N322" s="33">
        <v>0.5</v>
      </c>
      <c r="O322" s="18">
        <f t="shared" si="10"/>
        <v>60.5</v>
      </c>
      <c r="P322" s="34" t="s">
        <v>908</v>
      </c>
    </row>
    <row r="323" spans="1:16" ht="12.75">
      <c r="A323" s="9">
        <v>323</v>
      </c>
      <c r="B323" s="26" t="s">
        <v>184</v>
      </c>
      <c r="C323" s="50" t="s">
        <v>1051</v>
      </c>
      <c r="D323" s="26" t="s">
        <v>596</v>
      </c>
      <c r="E323" s="51" t="s">
        <v>597</v>
      </c>
      <c r="F323" s="84">
        <v>40377</v>
      </c>
      <c r="G323" s="53">
        <v>2500000</v>
      </c>
      <c r="H323" s="48">
        <f t="shared" si="11"/>
        <v>880000</v>
      </c>
      <c r="I323" s="53">
        <v>3380000</v>
      </c>
      <c r="J323" s="54">
        <v>60</v>
      </c>
      <c r="K323" s="54">
        <v>0</v>
      </c>
      <c r="L323" s="55">
        <v>0</v>
      </c>
      <c r="M323" s="54">
        <v>0</v>
      </c>
      <c r="N323" s="88">
        <v>0.405</v>
      </c>
      <c r="O323" s="18">
        <f t="shared" si="10"/>
        <v>60.405</v>
      </c>
      <c r="P323" s="34" t="s">
        <v>993</v>
      </c>
    </row>
    <row r="324" spans="1:16" ht="22.5">
      <c r="A324" s="9">
        <v>324</v>
      </c>
      <c r="B324" s="26" t="s">
        <v>184</v>
      </c>
      <c r="C324" s="50" t="s">
        <v>1051</v>
      </c>
      <c r="D324" s="26" t="s">
        <v>598</v>
      </c>
      <c r="E324" s="51" t="s">
        <v>599</v>
      </c>
      <c r="F324" s="84">
        <v>40377</v>
      </c>
      <c r="G324" s="53">
        <v>300000</v>
      </c>
      <c r="H324" s="48">
        <f t="shared" si="11"/>
        <v>135000</v>
      </c>
      <c r="I324" s="53">
        <v>435000</v>
      </c>
      <c r="J324" s="54">
        <v>60</v>
      </c>
      <c r="K324" s="54">
        <v>0</v>
      </c>
      <c r="L324" s="55">
        <v>0</v>
      </c>
      <c r="M324" s="54">
        <v>0</v>
      </c>
      <c r="N324" s="88">
        <v>0.4037</v>
      </c>
      <c r="O324" s="18">
        <f t="shared" si="10"/>
        <v>60.4037</v>
      </c>
      <c r="P324" s="34" t="s">
        <v>993</v>
      </c>
    </row>
    <row r="325" spans="1:16" ht="22.5">
      <c r="A325" s="9">
        <v>325</v>
      </c>
      <c r="B325" s="35" t="s">
        <v>187</v>
      </c>
      <c r="C325" s="35" t="s">
        <v>905</v>
      </c>
      <c r="D325" s="35" t="s">
        <v>600</v>
      </c>
      <c r="E325" s="27" t="s">
        <v>601</v>
      </c>
      <c r="F325" s="36">
        <v>38977</v>
      </c>
      <c r="G325" s="37">
        <v>500000</v>
      </c>
      <c r="H325" s="29">
        <f t="shared" si="11"/>
        <v>225000</v>
      </c>
      <c r="I325" s="38">
        <v>725000</v>
      </c>
      <c r="J325" s="32">
        <v>60</v>
      </c>
      <c r="K325" s="32">
        <v>0</v>
      </c>
      <c r="L325" s="32">
        <v>0</v>
      </c>
      <c r="M325" s="32">
        <v>0</v>
      </c>
      <c r="N325" s="39">
        <v>0.3897</v>
      </c>
      <c r="O325" s="18">
        <f t="shared" si="10"/>
        <v>60.3897</v>
      </c>
      <c r="P325" s="34" t="s">
        <v>908</v>
      </c>
    </row>
    <row r="326" spans="1:16" ht="22.5">
      <c r="A326" s="9">
        <v>326</v>
      </c>
      <c r="B326" s="72" t="s">
        <v>1075</v>
      </c>
      <c r="C326" s="72" t="s">
        <v>961</v>
      </c>
      <c r="D326" s="72" t="s">
        <v>602</v>
      </c>
      <c r="E326" s="73" t="s">
        <v>603</v>
      </c>
      <c r="F326" s="74">
        <v>24062</v>
      </c>
      <c r="G326" s="37">
        <v>380000</v>
      </c>
      <c r="H326" s="75">
        <f t="shared" si="11"/>
        <v>108580</v>
      </c>
      <c r="I326" s="37">
        <v>488580</v>
      </c>
      <c r="J326" s="76">
        <v>60</v>
      </c>
      <c r="K326" s="76">
        <v>0</v>
      </c>
      <c r="L326" s="30">
        <v>0</v>
      </c>
      <c r="M326" s="76">
        <v>0</v>
      </c>
      <c r="N326" s="77">
        <v>0.241</v>
      </c>
      <c r="O326" s="18">
        <f t="shared" si="10"/>
        <v>60.241</v>
      </c>
      <c r="P326" s="34" t="s">
        <v>993</v>
      </c>
    </row>
    <row r="327" spans="1:16" ht="33.75">
      <c r="A327" s="9">
        <v>327</v>
      </c>
      <c r="B327" s="26" t="s">
        <v>30</v>
      </c>
      <c r="C327" s="26" t="s">
        <v>939</v>
      </c>
      <c r="D327" s="26" t="s">
        <v>604</v>
      </c>
      <c r="E327" s="26" t="s">
        <v>605</v>
      </c>
      <c r="F327" s="28">
        <v>22630</v>
      </c>
      <c r="G327" s="29">
        <v>248800</v>
      </c>
      <c r="H327" s="29">
        <f t="shared" si="11"/>
        <v>59712</v>
      </c>
      <c r="I327" s="29">
        <v>308512</v>
      </c>
      <c r="J327" s="31">
        <v>15</v>
      </c>
      <c r="K327" s="31">
        <v>0</v>
      </c>
      <c r="L327" s="30">
        <v>15</v>
      </c>
      <c r="M327" s="31">
        <v>30</v>
      </c>
      <c r="N327" s="33">
        <v>0.226</v>
      </c>
      <c r="O327" s="10">
        <f t="shared" si="10"/>
        <v>60.226</v>
      </c>
      <c r="P327" s="34" t="s">
        <v>993</v>
      </c>
    </row>
    <row r="328" spans="1:16" ht="33.75">
      <c r="A328" s="9">
        <v>328</v>
      </c>
      <c r="B328" s="35" t="s">
        <v>416</v>
      </c>
      <c r="C328" s="35" t="s">
        <v>1111</v>
      </c>
      <c r="D328" s="35" t="s">
        <v>606</v>
      </c>
      <c r="E328" s="27" t="s">
        <v>607</v>
      </c>
      <c r="F328" s="36">
        <v>21000</v>
      </c>
      <c r="G328" s="75">
        <v>300000</v>
      </c>
      <c r="H328" s="75">
        <f t="shared" si="11"/>
        <v>135000</v>
      </c>
      <c r="I328" s="38">
        <v>435000</v>
      </c>
      <c r="J328" s="32">
        <v>60</v>
      </c>
      <c r="K328" s="32">
        <v>0</v>
      </c>
      <c r="L328" s="32">
        <v>0</v>
      </c>
      <c r="M328" s="32">
        <v>0</v>
      </c>
      <c r="N328" s="33">
        <v>0.21</v>
      </c>
      <c r="O328" s="18">
        <f t="shared" si="10"/>
        <v>60.21</v>
      </c>
      <c r="P328" s="34" t="s">
        <v>908</v>
      </c>
    </row>
    <row r="329" spans="1:16" ht="22.5">
      <c r="A329" s="9">
        <v>329</v>
      </c>
      <c r="B329" s="26" t="s">
        <v>608</v>
      </c>
      <c r="C329" s="26" t="s">
        <v>939</v>
      </c>
      <c r="D329" s="26" t="s">
        <v>609</v>
      </c>
      <c r="E329" s="27" t="s">
        <v>610</v>
      </c>
      <c r="F329" s="28">
        <v>19306</v>
      </c>
      <c r="G329" s="29">
        <v>1200000</v>
      </c>
      <c r="H329" s="29">
        <f t="shared" si="11"/>
        <v>206000</v>
      </c>
      <c r="I329" s="29">
        <v>1406000</v>
      </c>
      <c r="J329" s="31">
        <v>60</v>
      </c>
      <c r="K329" s="31">
        <v>0</v>
      </c>
      <c r="L329" s="32">
        <v>0</v>
      </c>
      <c r="M329" s="31">
        <v>0</v>
      </c>
      <c r="N329" s="33">
        <v>0.193</v>
      </c>
      <c r="O329" s="46">
        <f t="shared" si="10"/>
        <v>60.193</v>
      </c>
      <c r="P329" s="34" t="s">
        <v>993</v>
      </c>
    </row>
    <row r="330" spans="1:16" ht="22.5">
      <c r="A330" s="9">
        <v>330</v>
      </c>
      <c r="B330" s="26" t="s">
        <v>611</v>
      </c>
      <c r="C330" s="26" t="s">
        <v>905</v>
      </c>
      <c r="D330" s="26" t="s">
        <v>612</v>
      </c>
      <c r="E330" s="27" t="s">
        <v>613</v>
      </c>
      <c r="F330" s="28">
        <v>18296</v>
      </c>
      <c r="G330" s="29">
        <v>648000</v>
      </c>
      <c r="H330" s="29">
        <f t="shared" si="11"/>
        <v>52000</v>
      </c>
      <c r="I330" s="29">
        <v>700000</v>
      </c>
      <c r="J330" s="31">
        <v>60</v>
      </c>
      <c r="K330" s="31">
        <v>0</v>
      </c>
      <c r="L330" s="32">
        <v>0</v>
      </c>
      <c r="M330" s="31">
        <v>0</v>
      </c>
      <c r="N330" s="33">
        <v>0.183</v>
      </c>
      <c r="O330" s="46">
        <f t="shared" si="10"/>
        <v>60.183</v>
      </c>
      <c r="P330" s="34" t="s">
        <v>908</v>
      </c>
    </row>
    <row r="331" spans="1:16" ht="22.5">
      <c r="A331" s="9">
        <v>331</v>
      </c>
      <c r="B331" s="26" t="s">
        <v>951</v>
      </c>
      <c r="C331" s="50" t="s">
        <v>919</v>
      </c>
      <c r="D331" s="26" t="s">
        <v>614</v>
      </c>
      <c r="E331" s="51" t="s">
        <v>615</v>
      </c>
      <c r="F331" s="52">
        <v>15726</v>
      </c>
      <c r="G331" s="97">
        <v>1281800</v>
      </c>
      <c r="H331" s="87">
        <f t="shared" si="11"/>
        <v>102544</v>
      </c>
      <c r="I331" s="97">
        <v>1384344</v>
      </c>
      <c r="J331" s="54">
        <v>45</v>
      </c>
      <c r="K331" s="54">
        <v>0</v>
      </c>
      <c r="L331" s="55">
        <v>15</v>
      </c>
      <c r="M331" s="54">
        <v>0</v>
      </c>
      <c r="N331" s="54">
        <v>0.157</v>
      </c>
      <c r="O331" s="46">
        <f t="shared" si="10"/>
        <v>60.157</v>
      </c>
      <c r="P331" s="56" t="s">
        <v>917</v>
      </c>
    </row>
    <row r="332" spans="1:16" ht="22.5">
      <c r="A332" s="9">
        <v>332</v>
      </c>
      <c r="B332" s="35" t="s">
        <v>616</v>
      </c>
      <c r="C332" s="35" t="s">
        <v>905</v>
      </c>
      <c r="D332" s="35" t="s">
        <v>617</v>
      </c>
      <c r="E332" s="27" t="s">
        <v>618</v>
      </c>
      <c r="F332" s="36">
        <v>13641</v>
      </c>
      <c r="G332" s="57">
        <v>700500</v>
      </c>
      <c r="H332" s="29">
        <f t="shared" si="11"/>
        <v>301215</v>
      </c>
      <c r="I332" s="38">
        <v>1001715</v>
      </c>
      <c r="J332" s="32">
        <v>60</v>
      </c>
      <c r="K332" s="32">
        <v>0</v>
      </c>
      <c r="L332" s="32">
        <v>0</v>
      </c>
      <c r="M332" s="32">
        <v>0</v>
      </c>
      <c r="N332" s="39">
        <v>0.136</v>
      </c>
      <c r="O332" s="18">
        <f t="shared" si="10"/>
        <v>60.136</v>
      </c>
      <c r="P332" s="34" t="s">
        <v>993</v>
      </c>
    </row>
    <row r="333" spans="1:16" ht="22.5">
      <c r="A333" s="9">
        <v>333</v>
      </c>
      <c r="B333" s="35" t="s">
        <v>616</v>
      </c>
      <c r="C333" s="35" t="s">
        <v>905</v>
      </c>
      <c r="D333" s="35" t="s">
        <v>619</v>
      </c>
      <c r="E333" s="27" t="s">
        <v>620</v>
      </c>
      <c r="F333" s="36">
        <v>13641</v>
      </c>
      <c r="G333" s="57">
        <v>500000</v>
      </c>
      <c r="H333" s="29">
        <f t="shared" si="11"/>
        <v>225000</v>
      </c>
      <c r="I333" s="38">
        <v>725000</v>
      </c>
      <c r="J333" s="32">
        <v>60</v>
      </c>
      <c r="K333" s="32">
        <v>0</v>
      </c>
      <c r="L333" s="32">
        <v>0</v>
      </c>
      <c r="M333" s="32">
        <v>0</v>
      </c>
      <c r="N333" s="39">
        <v>0.135</v>
      </c>
      <c r="O333" s="18">
        <f t="shared" si="10"/>
        <v>60.135</v>
      </c>
      <c r="P333" s="34" t="s">
        <v>908</v>
      </c>
    </row>
    <row r="334" spans="1:16" ht="22.5">
      <c r="A334" s="9">
        <v>334</v>
      </c>
      <c r="B334" s="26" t="s">
        <v>203</v>
      </c>
      <c r="C334" s="26" t="s">
        <v>910</v>
      </c>
      <c r="D334" s="26" t="s">
        <v>621</v>
      </c>
      <c r="E334" s="27" t="s">
        <v>622</v>
      </c>
      <c r="F334" s="28">
        <v>11435</v>
      </c>
      <c r="G334" s="29">
        <v>170000</v>
      </c>
      <c r="H334" s="29">
        <f t="shared" si="11"/>
        <v>75500</v>
      </c>
      <c r="I334" s="29">
        <v>245500</v>
      </c>
      <c r="J334" s="31">
        <v>60</v>
      </c>
      <c r="K334" s="31">
        <v>0</v>
      </c>
      <c r="L334" s="32">
        <v>0</v>
      </c>
      <c r="M334" s="31">
        <v>0</v>
      </c>
      <c r="N334" s="33">
        <v>0.115</v>
      </c>
      <c r="O334" s="18">
        <f t="shared" si="10"/>
        <v>60.115</v>
      </c>
      <c r="P334" s="34" t="s">
        <v>993</v>
      </c>
    </row>
    <row r="335" spans="1:16" ht="22.5">
      <c r="A335" s="9">
        <v>335</v>
      </c>
      <c r="B335" s="26" t="s">
        <v>203</v>
      </c>
      <c r="C335" s="26" t="s">
        <v>910</v>
      </c>
      <c r="D335" s="26" t="s">
        <v>623</v>
      </c>
      <c r="E335" s="27" t="s">
        <v>624</v>
      </c>
      <c r="F335" s="28">
        <v>11435</v>
      </c>
      <c r="G335" s="29">
        <v>900000</v>
      </c>
      <c r="H335" s="29">
        <f t="shared" si="11"/>
        <v>400000</v>
      </c>
      <c r="I335" s="29">
        <v>1300000</v>
      </c>
      <c r="J335" s="31">
        <v>60</v>
      </c>
      <c r="K335" s="31">
        <v>0</v>
      </c>
      <c r="L335" s="32">
        <v>0</v>
      </c>
      <c r="M335" s="31">
        <v>0</v>
      </c>
      <c r="N335" s="33">
        <v>0.114</v>
      </c>
      <c r="O335" s="18">
        <v>60.114</v>
      </c>
      <c r="P335" s="34" t="s">
        <v>908</v>
      </c>
    </row>
    <row r="336" spans="1:16" ht="22.5">
      <c r="A336" s="9">
        <v>336</v>
      </c>
      <c r="B336" s="35" t="s">
        <v>625</v>
      </c>
      <c r="C336" s="35" t="s">
        <v>961</v>
      </c>
      <c r="D336" s="35" t="s">
        <v>626</v>
      </c>
      <c r="E336" s="27" t="s">
        <v>627</v>
      </c>
      <c r="F336" s="36">
        <v>9757</v>
      </c>
      <c r="G336" s="29">
        <v>910200</v>
      </c>
      <c r="H336" s="29">
        <f t="shared" si="11"/>
        <v>222810</v>
      </c>
      <c r="I336" s="38">
        <v>1133010</v>
      </c>
      <c r="J336" s="32">
        <v>60</v>
      </c>
      <c r="K336" s="32">
        <v>0</v>
      </c>
      <c r="L336" s="32">
        <v>0</v>
      </c>
      <c r="M336" s="32">
        <v>0</v>
      </c>
      <c r="N336" s="39">
        <v>0.0975</v>
      </c>
      <c r="O336" s="18">
        <f aca="true" t="shared" si="12" ref="O336:O399">SUM(J336:N336)</f>
        <v>60.0975</v>
      </c>
      <c r="P336" s="34" t="s">
        <v>993</v>
      </c>
    </row>
    <row r="337" spans="1:16" ht="22.5">
      <c r="A337" s="9">
        <v>337</v>
      </c>
      <c r="B337" s="35" t="s">
        <v>628</v>
      </c>
      <c r="C337" s="35" t="s">
        <v>981</v>
      </c>
      <c r="D337" s="35" t="s">
        <v>629</v>
      </c>
      <c r="E337" s="27" t="s">
        <v>630</v>
      </c>
      <c r="F337" s="36">
        <v>9450</v>
      </c>
      <c r="G337" s="29">
        <v>353873</v>
      </c>
      <c r="H337" s="48">
        <f t="shared" si="11"/>
        <v>27729</v>
      </c>
      <c r="I337" s="38">
        <v>381602</v>
      </c>
      <c r="J337" s="32">
        <v>60</v>
      </c>
      <c r="K337" s="32">
        <v>0</v>
      </c>
      <c r="L337" s="32">
        <v>0</v>
      </c>
      <c r="M337" s="32">
        <v>0</v>
      </c>
      <c r="N337" s="39">
        <v>0.0945</v>
      </c>
      <c r="O337" s="18">
        <f t="shared" si="12"/>
        <v>60.0945</v>
      </c>
      <c r="P337" s="34" t="s">
        <v>908</v>
      </c>
    </row>
    <row r="338" spans="1:16" ht="12.75">
      <c r="A338" s="9">
        <v>338</v>
      </c>
      <c r="B338" s="26" t="s">
        <v>515</v>
      </c>
      <c r="C338" s="26" t="s">
        <v>1111</v>
      </c>
      <c r="D338" s="26" t="s">
        <v>631</v>
      </c>
      <c r="E338" s="31" t="s">
        <v>632</v>
      </c>
      <c r="F338" s="28">
        <v>8857</v>
      </c>
      <c r="G338" s="29">
        <v>610000</v>
      </c>
      <c r="H338" s="29">
        <f t="shared" si="11"/>
        <v>274500</v>
      </c>
      <c r="I338" s="29">
        <v>884500</v>
      </c>
      <c r="J338" s="31">
        <v>60</v>
      </c>
      <c r="K338" s="31">
        <v>0</v>
      </c>
      <c r="L338" s="30">
        <v>0</v>
      </c>
      <c r="M338" s="31">
        <v>0</v>
      </c>
      <c r="N338" s="33">
        <v>0.089</v>
      </c>
      <c r="O338" s="46">
        <f t="shared" si="12"/>
        <v>60.089</v>
      </c>
      <c r="P338" s="58" t="s">
        <v>908</v>
      </c>
    </row>
    <row r="339" spans="1:16" ht="22.5">
      <c r="A339" s="9">
        <v>339</v>
      </c>
      <c r="B339" s="26" t="s">
        <v>633</v>
      </c>
      <c r="C339" s="26" t="s">
        <v>1111</v>
      </c>
      <c r="D339" s="35" t="s">
        <v>634</v>
      </c>
      <c r="E339" s="26" t="s">
        <v>635</v>
      </c>
      <c r="F339" s="84">
        <v>8600</v>
      </c>
      <c r="G339" s="48">
        <v>1028310</v>
      </c>
      <c r="H339" s="29">
        <f t="shared" si="11"/>
        <v>257078</v>
      </c>
      <c r="I339" s="53">
        <v>1285388</v>
      </c>
      <c r="J339" s="54">
        <v>60</v>
      </c>
      <c r="K339" s="54">
        <v>0</v>
      </c>
      <c r="L339" s="55">
        <v>0</v>
      </c>
      <c r="M339" s="54">
        <v>0</v>
      </c>
      <c r="N339" s="88">
        <v>0.086</v>
      </c>
      <c r="O339" s="46">
        <f t="shared" si="12"/>
        <v>60.086</v>
      </c>
      <c r="P339" s="34" t="s">
        <v>993</v>
      </c>
    </row>
    <row r="340" spans="1:16" ht="33.75">
      <c r="A340" s="9">
        <v>340</v>
      </c>
      <c r="B340" s="49" t="s">
        <v>636</v>
      </c>
      <c r="C340" s="50" t="s">
        <v>905</v>
      </c>
      <c r="D340" s="49" t="s">
        <v>637</v>
      </c>
      <c r="E340" s="96" t="s">
        <v>638</v>
      </c>
      <c r="F340" s="52">
        <v>6000</v>
      </c>
      <c r="G340" s="97">
        <v>470000</v>
      </c>
      <c r="H340" s="87">
        <f t="shared" si="11"/>
        <v>211500</v>
      </c>
      <c r="I340" s="97">
        <v>681500</v>
      </c>
      <c r="J340" s="54">
        <v>60</v>
      </c>
      <c r="K340" s="54">
        <v>0</v>
      </c>
      <c r="L340" s="55">
        <v>0</v>
      </c>
      <c r="M340" s="54">
        <v>0</v>
      </c>
      <c r="N340" s="54">
        <v>0.06</v>
      </c>
      <c r="O340" s="46">
        <f t="shared" si="12"/>
        <v>60.06</v>
      </c>
      <c r="P340" s="34" t="s">
        <v>908</v>
      </c>
    </row>
    <row r="341" spans="1:16" ht="22.5">
      <c r="A341" s="9">
        <v>341</v>
      </c>
      <c r="B341" s="35" t="s">
        <v>209</v>
      </c>
      <c r="C341" s="35" t="s">
        <v>1111</v>
      </c>
      <c r="D341" s="35" t="s">
        <v>639</v>
      </c>
      <c r="E341" s="32" t="s">
        <v>640</v>
      </c>
      <c r="F341" s="94">
        <v>3010</v>
      </c>
      <c r="G341" s="38">
        <v>500000</v>
      </c>
      <c r="H341" s="29">
        <f t="shared" si="11"/>
        <v>255000</v>
      </c>
      <c r="I341" s="38">
        <v>755000</v>
      </c>
      <c r="J341" s="32">
        <v>60</v>
      </c>
      <c r="K341" s="32">
        <v>0</v>
      </c>
      <c r="L341" s="32">
        <v>0</v>
      </c>
      <c r="M341" s="32">
        <v>0</v>
      </c>
      <c r="N341" s="39">
        <v>0.03</v>
      </c>
      <c r="O341" s="18">
        <f t="shared" si="12"/>
        <v>60.03</v>
      </c>
      <c r="P341" s="34" t="s">
        <v>993</v>
      </c>
    </row>
    <row r="342" spans="1:16" ht="22.5">
      <c r="A342" s="9">
        <v>342</v>
      </c>
      <c r="B342" s="26" t="s">
        <v>1117</v>
      </c>
      <c r="C342" s="26" t="s">
        <v>939</v>
      </c>
      <c r="D342" s="26" t="s">
        <v>641</v>
      </c>
      <c r="E342" s="51" t="s">
        <v>642</v>
      </c>
      <c r="F342" s="84">
        <v>2500</v>
      </c>
      <c r="G342" s="37">
        <v>1000000</v>
      </c>
      <c r="H342" s="29">
        <f t="shared" si="11"/>
        <v>450000</v>
      </c>
      <c r="I342" s="37">
        <v>1450000</v>
      </c>
      <c r="J342" s="31">
        <v>30</v>
      </c>
      <c r="K342" s="31">
        <v>0</v>
      </c>
      <c r="L342" s="30">
        <v>0</v>
      </c>
      <c r="M342" s="31">
        <v>30</v>
      </c>
      <c r="N342" s="33">
        <v>0.025</v>
      </c>
      <c r="O342" s="18">
        <f t="shared" si="12"/>
        <v>60.025</v>
      </c>
      <c r="P342" s="34" t="s">
        <v>908</v>
      </c>
    </row>
    <row r="343" spans="1:16" ht="12.75">
      <c r="A343" s="9">
        <v>343</v>
      </c>
      <c r="B343" s="26" t="s">
        <v>643</v>
      </c>
      <c r="C343" s="50" t="s">
        <v>905</v>
      </c>
      <c r="D343" s="26" t="s">
        <v>644</v>
      </c>
      <c r="E343" s="51" t="s">
        <v>645</v>
      </c>
      <c r="F343" s="52">
        <v>2200</v>
      </c>
      <c r="G343" s="97">
        <v>360000</v>
      </c>
      <c r="H343" s="87">
        <f t="shared" si="11"/>
        <v>130000</v>
      </c>
      <c r="I343" s="97">
        <v>490000</v>
      </c>
      <c r="J343" s="54">
        <v>60</v>
      </c>
      <c r="K343" s="54">
        <v>0</v>
      </c>
      <c r="L343" s="55">
        <v>0</v>
      </c>
      <c r="M343" s="54">
        <v>0</v>
      </c>
      <c r="N343" s="54">
        <v>0.022</v>
      </c>
      <c r="O343" s="46">
        <f t="shared" si="12"/>
        <v>60.022</v>
      </c>
      <c r="P343" s="34" t="s">
        <v>908</v>
      </c>
    </row>
    <row r="344" spans="1:16" ht="22.5">
      <c r="A344" s="9">
        <v>344</v>
      </c>
      <c r="B344" s="26" t="s">
        <v>646</v>
      </c>
      <c r="C344" s="50" t="s">
        <v>67</v>
      </c>
      <c r="D344" s="49" t="s">
        <v>647</v>
      </c>
      <c r="E344" s="51" t="s">
        <v>648</v>
      </c>
      <c r="F344" s="52">
        <v>1902</v>
      </c>
      <c r="G344" s="53">
        <v>350000</v>
      </c>
      <c r="H344" s="29">
        <f t="shared" si="11"/>
        <v>213000</v>
      </c>
      <c r="I344" s="53">
        <v>563000</v>
      </c>
      <c r="J344" s="54">
        <v>60</v>
      </c>
      <c r="K344" s="54">
        <v>0</v>
      </c>
      <c r="L344" s="55">
        <v>0</v>
      </c>
      <c r="M344" s="54">
        <v>0</v>
      </c>
      <c r="N344" s="54">
        <v>0.019</v>
      </c>
      <c r="O344" s="18">
        <f t="shared" si="12"/>
        <v>60.019</v>
      </c>
      <c r="P344" s="34" t="s">
        <v>908</v>
      </c>
    </row>
    <row r="345" spans="1:16" ht="22.5">
      <c r="A345" s="9">
        <v>345</v>
      </c>
      <c r="B345" s="26" t="s">
        <v>649</v>
      </c>
      <c r="C345" s="26" t="s">
        <v>939</v>
      </c>
      <c r="D345" s="26" t="s">
        <v>650</v>
      </c>
      <c r="E345" s="31" t="s">
        <v>651</v>
      </c>
      <c r="F345" s="86">
        <v>1877</v>
      </c>
      <c r="G345" s="48">
        <v>1500000</v>
      </c>
      <c r="H345" s="48">
        <f t="shared" si="11"/>
        <v>610000</v>
      </c>
      <c r="I345" s="48">
        <v>2110000</v>
      </c>
      <c r="J345" s="54">
        <v>60</v>
      </c>
      <c r="K345" s="54">
        <v>0</v>
      </c>
      <c r="L345" s="55">
        <v>0</v>
      </c>
      <c r="M345" s="54">
        <v>0</v>
      </c>
      <c r="N345" s="88">
        <v>0.018</v>
      </c>
      <c r="O345" s="18">
        <f t="shared" si="12"/>
        <v>60.018</v>
      </c>
      <c r="P345" s="34" t="s">
        <v>908</v>
      </c>
    </row>
    <row r="346" spans="1:16" ht="22.5">
      <c r="A346" s="9">
        <v>346</v>
      </c>
      <c r="B346" s="26" t="s">
        <v>652</v>
      </c>
      <c r="C346" s="26" t="s">
        <v>939</v>
      </c>
      <c r="D346" s="26" t="s">
        <v>653</v>
      </c>
      <c r="E346" s="31" t="s">
        <v>654</v>
      </c>
      <c r="F346" s="28">
        <v>1420</v>
      </c>
      <c r="G346" s="29">
        <v>235915</v>
      </c>
      <c r="H346" s="48">
        <f t="shared" si="11"/>
        <v>18486</v>
      </c>
      <c r="I346" s="29">
        <v>254401</v>
      </c>
      <c r="J346" s="31">
        <v>60</v>
      </c>
      <c r="K346" s="31">
        <v>0</v>
      </c>
      <c r="L346" s="30">
        <v>0</v>
      </c>
      <c r="M346" s="31">
        <v>0</v>
      </c>
      <c r="N346" s="33">
        <v>0.014</v>
      </c>
      <c r="O346" s="18">
        <f t="shared" si="12"/>
        <v>60.014</v>
      </c>
      <c r="P346" s="34" t="s">
        <v>993</v>
      </c>
    </row>
    <row r="347" spans="1:16" ht="22.5">
      <c r="A347" s="9">
        <v>347</v>
      </c>
      <c r="B347" s="26" t="s">
        <v>968</v>
      </c>
      <c r="C347" s="26" t="s">
        <v>919</v>
      </c>
      <c r="D347" s="26" t="s">
        <v>655</v>
      </c>
      <c r="E347" s="27" t="s">
        <v>656</v>
      </c>
      <c r="F347" s="28">
        <v>1200</v>
      </c>
      <c r="G347" s="29">
        <v>40000</v>
      </c>
      <c r="H347" s="29">
        <f t="shared" si="11"/>
        <v>18000</v>
      </c>
      <c r="I347" s="29">
        <v>58000</v>
      </c>
      <c r="J347" s="31">
        <v>60</v>
      </c>
      <c r="K347" s="31">
        <v>0</v>
      </c>
      <c r="L347" s="32">
        <v>0</v>
      </c>
      <c r="M347" s="31">
        <v>0</v>
      </c>
      <c r="N347" s="33">
        <v>0.012</v>
      </c>
      <c r="O347" s="18">
        <f t="shared" si="12"/>
        <v>60.012</v>
      </c>
      <c r="P347" s="34" t="s">
        <v>908</v>
      </c>
    </row>
    <row r="348" spans="1:16" ht="12.75">
      <c r="A348" s="9">
        <v>348</v>
      </c>
      <c r="B348" s="26" t="s">
        <v>212</v>
      </c>
      <c r="C348" s="26" t="s">
        <v>990</v>
      </c>
      <c r="D348" s="26" t="s">
        <v>657</v>
      </c>
      <c r="E348" s="26" t="s">
        <v>658</v>
      </c>
      <c r="F348" s="28">
        <v>935</v>
      </c>
      <c r="G348" s="29">
        <v>350000</v>
      </c>
      <c r="H348" s="29">
        <f t="shared" si="11"/>
        <v>150000</v>
      </c>
      <c r="I348" s="38">
        <v>500000</v>
      </c>
      <c r="J348" s="31">
        <v>60</v>
      </c>
      <c r="K348" s="31">
        <v>0</v>
      </c>
      <c r="L348" s="30">
        <v>0</v>
      </c>
      <c r="M348" s="31">
        <v>0</v>
      </c>
      <c r="N348" s="33">
        <v>0.009</v>
      </c>
      <c r="O348" s="18">
        <f t="shared" si="12"/>
        <v>60.009</v>
      </c>
      <c r="P348" s="34" t="s">
        <v>993</v>
      </c>
    </row>
    <row r="349" spans="1:16" ht="22.5">
      <c r="A349" s="9">
        <v>349</v>
      </c>
      <c r="B349" s="26" t="s">
        <v>215</v>
      </c>
      <c r="C349" s="26" t="s">
        <v>990</v>
      </c>
      <c r="D349" s="26" t="s">
        <v>659</v>
      </c>
      <c r="E349" s="27" t="s">
        <v>660</v>
      </c>
      <c r="F349" s="28">
        <v>350</v>
      </c>
      <c r="G349" s="29">
        <v>350000</v>
      </c>
      <c r="H349" s="29">
        <f t="shared" si="11"/>
        <v>157500</v>
      </c>
      <c r="I349" s="29">
        <v>507500</v>
      </c>
      <c r="J349" s="31">
        <v>60</v>
      </c>
      <c r="K349" s="31">
        <v>0</v>
      </c>
      <c r="L349" s="32">
        <v>0</v>
      </c>
      <c r="M349" s="31">
        <v>0</v>
      </c>
      <c r="N349" s="33">
        <v>0.004</v>
      </c>
      <c r="O349" s="18">
        <f t="shared" si="12"/>
        <v>60.004</v>
      </c>
      <c r="P349" s="34" t="s">
        <v>908</v>
      </c>
    </row>
    <row r="350" spans="1:16" ht="22.5">
      <c r="A350" s="9">
        <v>350</v>
      </c>
      <c r="B350" s="26" t="s">
        <v>550</v>
      </c>
      <c r="C350" s="26" t="s">
        <v>67</v>
      </c>
      <c r="D350" s="26" t="s">
        <v>661</v>
      </c>
      <c r="E350" s="27" t="s">
        <v>662</v>
      </c>
      <c r="F350" s="28">
        <v>225</v>
      </c>
      <c r="G350" s="29">
        <v>38860</v>
      </c>
      <c r="H350" s="29">
        <f t="shared" si="11"/>
        <v>17487</v>
      </c>
      <c r="I350" s="29">
        <v>56347</v>
      </c>
      <c r="J350" s="31">
        <v>60</v>
      </c>
      <c r="K350" s="31">
        <v>0</v>
      </c>
      <c r="L350" s="32">
        <v>0</v>
      </c>
      <c r="M350" s="31">
        <v>0</v>
      </c>
      <c r="N350" s="33">
        <v>0.002</v>
      </c>
      <c r="O350" s="18">
        <f t="shared" si="12"/>
        <v>60.002</v>
      </c>
      <c r="P350" s="34" t="s">
        <v>908</v>
      </c>
    </row>
    <row r="351" spans="1:16" ht="22.5">
      <c r="A351" s="9">
        <v>351</v>
      </c>
      <c r="B351" s="26" t="s">
        <v>663</v>
      </c>
      <c r="C351" s="50" t="s">
        <v>910</v>
      </c>
      <c r="D351" s="26" t="s">
        <v>664</v>
      </c>
      <c r="E351" s="51" t="s">
        <v>665</v>
      </c>
      <c r="F351" s="52">
        <v>100</v>
      </c>
      <c r="G351" s="53">
        <v>200000</v>
      </c>
      <c r="H351" s="48">
        <f t="shared" si="11"/>
        <v>90000</v>
      </c>
      <c r="I351" s="53">
        <v>290000</v>
      </c>
      <c r="J351" s="54">
        <v>15</v>
      </c>
      <c r="K351" s="54">
        <v>0</v>
      </c>
      <c r="L351" s="55">
        <v>15</v>
      </c>
      <c r="M351" s="54">
        <v>30</v>
      </c>
      <c r="N351" s="54">
        <v>0.001</v>
      </c>
      <c r="O351" s="46">
        <f t="shared" si="12"/>
        <v>60.001</v>
      </c>
      <c r="P351" s="56" t="s">
        <v>908</v>
      </c>
    </row>
    <row r="352" spans="1:16" ht="22.5">
      <c r="A352" s="9">
        <v>352</v>
      </c>
      <c r="B352" s="35" t="s">
        <v>335</v>
      </c>
      <c r="C352" s="41" t="s">
        <v>965</v>
      </c>
      <c r="D352" s="35" t="s">
        <v>666</v>
      </c>
      <c r="E352" s="27" t="s">
        <v>667</v>
      </c>
      <c r="F352" s="36">
        <v>253045</v>
      </c>
      <c r="G352" s="42">
        <v>500000</v>
      </c>
      <c r="H352" s="48">
        <f t="shared" si="11"/>
        <v>225000</v>
      </c>
      <c r="I352" s="43">
        <v>725000</v>
      </c>
      <c r="J352" s="44">
        <v>50</v>
      </c>
      <c r="K352" s="44">
        <v>0</v>
      </c>
      <c r="L352" s="44">
        <v>0</v>
      </c>
      <c r="M352" s="44">
        <v>0</v>
      </c>
      <c r="N352" s="45">
        <v>2.5304</v>
      </c>
      <c r="O352" s="46">
        <f t="shared" si="12"/>
        <v>52.5304</v>
      </c>
      <c r="P352" s="47" t="s">
        <v>908</v>
      </c>
    </row>
    <row r="353" spans="1:16" ht="22.5">
      <c r="A353" s="9">
        <v>353</v>
      </c>
      <c r="B353" s="26" t="s">
        <v>1096</v>
      </c>
      <c r="C353" s="26" t="s">
        <v>939</v>
      </c>
      <c r="D353" s="26" t="s">
        <v>668</v>
      </c>
      <c r="E353" s="27" t="s">
        <v>669</v>
      </c>
      <c r="F353" s="28">
        <v>134108</v>
      </c>
      <c r="G353" s="29">
        <v>3000000</v>
      </c>
      <c r="H353" s="29">
        <f t="shared" si="11"/>
        <v>869540</v>
      </c>
      <c r="I353" s="29">
        <v>3869540</v>
      </c>
      <c r="J353" s="31">
        <v>15</v>
      </c>
      <c r="K353" s="30">
        <v>0</v>
      </c>
      <c r="L353" s="32">
        <v>20</v>
      </c>
      <c r="M353" s="31">
        <v>15</v>
      </c>
      <c r="N353" s="33">
        <v>1.341</v>
      </c>
      <c r="O353" s="18">
        <f t="shared" si="12"/>
        <v>51.341</v>
      </c>
      <c r="P353" s="34" t="s">
        <v>908</v>
      </c>
    </row>
    <row r="354" spans="1:16" ht="22.5">
      <c r="A354" s="9">
        <v>354</v>
      </c>
      <c r="B354" s="72" t="s">
        <v>1075</v>
      </c>
      <c r="C354" s="72" t="s">
        <v>961</v>
      </c>
      <c r="D354" s="72" t="s">
        <v>670</v>
      </c>
      <c r="E354" s="73" t="s">
        <v>671</v>
      </c>
      <c r="F354" s="74">
        <v>24062</v>
      </c>
      <c r="G354" s="37">
        <v>1400000</v>
      </c>
      <c r="H354" s="75">
        <f t="shared" si="11"/>
        <v>477752</v>
      </c>
      <c r="I354" s="37">
        <v>1877752</v>
      </c>
      <c r="J354" s="76">
        <v>50</v>
      </c>
      <c r="K354" s="76">
        <v>0</v>
      </c>
      <c r="L354" s="30">
        <v>0</v>
      </c>
      <c r="M354" s="76">
        <v>0</v>
      </c>
      <c r="N354" s="77">
        <v>0.241</v>
      </c>
      <c r="O354" s="18">
        <f t="shared" si="12"/>
        <v>50.241</v>
      </c>
      <c r="P354" s="34" t="s">
        <v>993</v>
      </c>
    </row>
    <row r="355" spans="1:16" ht="12.75">
      <c r="A355" s="9">
        <v>355</v>
      </c>
      <c r="B355" s="26" t="s">
        <v>555</v>
      </c>
      <c r="C355" s="26" t="s">
        <v>939</v>
      </c>
      <c r="D355" s="26" t="s">
        <v>672</v>
      </c>
      <c r="E355" s="31" t="s">
        <v>673</v>
      </c>
      <c r="F355" s="28">
        <v>19812</v>
      </c>
      <c r="G355" s="29">
        <v>90000</v>
      </c>
      <c r="H355" s="29">
        <f t="shared" si="11"/>
        <v>42200</v>
      </c>
      <c r="I355" s="29">
        <v>132200</v>
      </c>
      <c r="J355" s="31">
        <v>15</v>
      </c>
      <c r="K355" s="31">
        <v>0</v>
      </c>
      <c r="L355" s="30">
        <v>20</v>
      </c>
      <c r="M355" s="31">
        <v>15</v>
      </c>
      <c r="N355" s="33">
        <v>0.198</v>
      </c>
      <c r="O355" s="18">
        <f t="shared" si="12"/>
        <v>50.198</v>
      </c>
      <c r="P355" s="34" t="s">
        <v>993</v>
      </c>
    </row>
    <row r="356" spans="1:16" ht="12.75">
      <c r="A356" s="9">
        <v>356</v>
      </c>
      <c r="B356" s="35" t="s">
        <v>616</v>
      </c>
      <c r="C356" s="35" t="s">
        <v>905</v>
      </c>
      <c r="D356" s="35" t="s">
        <v>674</v>
      </c>
      <c r="E356" s="27" t="s">
        <v>675</v>
      </c>
      <c r="F356" s="36">
        <v>13641</v>
      </c>
      <c r="G356" s="57">
        <v>2000000</v>
      </c>
      <c r="H356" s="29">
        <f t="shared" si="11"/>
        <v>770000</v>
      </c>
      <c r="I356" s="38">
        <v>2770000</v>
      </c>
      <c r="J356" s="32">
        <v>50</v>
      </c>
      <c r="K356" s="32">
        <v>0</v>
      </c>
      <c r="L356" s="32">
        <v>0</v>
      </c>
      <c r="M356" s="32">
        <v>0</v>
      </c>
      <c r="N356" s="39">
        <v>0.137</v>
      </c>
      <c r="O356" s="18">
        <f t="shared" si="12"/>
        <v>50.137</v>
      </c>
      <c r="P356" s="34" t="s">
        <v>908</v>
      </c>
    </row>
    <row r="357" spans="1:16" ht="12.75">
      <c r="A357" s="9">
        <v>357</v>
      </c>
      <c r="B357" s="35" t="s">
        <v>964</v>
      </c>
      <c r="C357" s="35" t="s">
        <v>965</v>
      </c>
      <c r="D357" s="35" t="s">
        <v>676</v>
      </c>
      <c r="E357" s="27" t="s">
        <v>677</v>
      </c>
      <c r="F357" s="36">
        <v>13250</v>
      </c>
      <c r="G357" s="29">
        <v>2600000</v>
      </c>
      <c r="H357" s="29">
        <f t="shared" si="11"/>
        <v>676000</v>
      </c>
      <c r="I357" s="38">
        <v>3276000</v>
      </c>
      <c r="J357" s="32">
        <v>50</v>
      </c>
      <c r="K357" s="32">
        <v>0</v>
      </c>
      <c r="L357" s="32">
        <v>0</v>
      </c>
      <c r="M357" s="32">
        <v>0</v>
      </c>
      <c r="N357" s="39">
        <v>0.134</v>
      </c>
      <c r="O357" s="18">
        <f t="shared" si="12"/>
        <v>50.134</v>
      </c>
      <c r="P357" s="34" t="s">
        <v>993</v>
      </c>
    </row>
    <row r="358" spans="1:16" ht="22.5">
      <c r="A358" s="9">
        <v>358</v>
      </c>
      <c r="B358" s="26" t="s">
        <v>265</v>
      </c>
      <c r="C358" s="26" t="s">
        <v>939</v>
      </c>
      <c r="D358" s="26" t="s">
        <v>678</v>
      </c>
      <c r="E358" s="27" t="s">
        <v>679</v>
      </c>
      <c r="F358" s="28">
        <v>13250</v>
      </c>
      <c r="G358" s="29">
        <v>3733500</v>
      </c>
      <c r="H358" s="29">
        <f t="shared" si="11"/>
        <v>1151700</v>
      </c>
      <c r="I358" s="29">
        <v>4885200</v>
      </c>
      <c r="J358" s="31">
        <v>35</v>
      </c>
      <c r="K358" s="31">
        <v>0</v>
      </c>
      <c r="L358" s="32">
        <v>0</v>
      </c>
      <c r="M358" s="31">
        <v>15</v>
      </c>
      <c r="N358" s="33">
        <v>0.133</v>
      </c>
      <c r="O358" s="18">
        <f t="shared" si="12"/>
        <v>50.133</v>
      </c>
      <c r="P358" s="34" t="s">
        <v>917</v>
      </c>
    </row>
    <row r="359" spans="1:16" ht="22.5">
      <c r="A359" s="9">
        <v>359</v>
      </c>
      <c r="B359" s="26" t="s">
        <v>445</v>
      </c>
      <c r="C359" s="26" t="s">
        <v>1111</v>
      </c>
      <c r="D359" s="35" t="s">
        <v>680</v>
      </c>
      <c r="E359" s="27" t="s">
        <v>681</v>
      </c>
      <c r="F359" s="28">
        <v>10000</v>
      </c>
      <c r="G359" s="37">
        <v>2500000</v>
      </c>
      <c r="H359" s="29">
        <f t="shared" si="11"/>
        <v>930000</v>
      </c>
      <c r="I359" s="37">
        <v>3430000</v>
      </c>
      <c r="J359" s="32">
        <v>50</v>
      </c>
      <c r="K359" s="32">
        <v>0</v>
      </c>
      <c r="L359" s="32">
        <v>0</v>
      </c>
      <c r="M359" s="32">
        <v>0</v>
      </c>
      <c r="N359" s="39">
        <v>0.1</v>
      </c>
      <c r="O359" s="18">
        <f t="shared" si="12"/>
        <v>50.1</v>
      </c>
      <c r="P359" s="34" t="s">
        <v>908</v>
      </c>
    </row>
    <row r="360" spans="1:16" ht="22.5">
      <c r="A360" s="9">
        <v>360</v>
      </c>
      <c r="B360" s="35" t="s">
        <v>163</v>
      </c>
      <c r="C360" s="35" t="s">
        <v>990</v>
      </c>
      <c r="D360" s="35" t="s">
        <v>682</v>
      </c>
      <c r="E360" s="27" t="s">
        <v>683</v>
      </c>
      <c r="F360" s="36">
        <v>7722</v>
      </c>
      <c r="G360" s="29">
        <v>402926</v>
      </c>
      <c r="H360" s="29">
        <f t="shared" si="11"/>
        <v>110026</v>
      </c>
      <c r="I360" s="38">
        <v>512952</v>
      </c>
      <c r="J360" s="32">
        <v>45</v>
      </c>
      <c r="K360" s="32">
        <v>0</v>
      </c>
      <c r="L360" s="32">
        <v>5</v>
      </c>
      <c r="M360" s="32">
        <v>0</v>
      </c>
      <c r="N360" s="33">
        <v>0.0772</v>
      </c>
      <c r="O360" s="18">
        <f t="shared" si="12"/>
        <v>50.0772</v>
      </c>
      <c r="P360" s="34" t="s">
        <v>993</v>
      </c>
    </row>
    <row r="361" spans="1:16" ht="22.5">
      <c r="A361" s="9">
        <v>361</v>
      </c>
      <c r="B361" s="26" t="s">
        <v>84</v>
      </c>
      <c r="C361" s="26" t="s">
        <v>926</v>
      </c>
      <c r="D361" s="26" t="s">
        <v>684</v>
      </c>
      <c r="E361" s="31" t="s">
        <v>685</v>
      </c>
      <c r="F361" s="28">
        <v>5516</v>
      </c>
      <c r="G361" s="29">
        <v>825000</v>
      </c>
      <c r="H361" s="29">
        <f t="shared" si="11"/>
        <v>371250</v>
      </c>
      <c r="I361" s="29">
        <v>1196250</v>
      </c>
      <c r="J361" s="31">
        <v>50</v>
      </c>
      <c r="K361" s="31">
        <v>0</v>
      </c>
      <c r="L361" s="30">
        <v>0</v>
      </c>
      <c r="M361" s="31">
        <v>0</v>
      </c>
      <c r="N361" s="33">
        <v>0.055</v>
      </c>
      <c r="O361" s="18">
        <f t="shared" si="12"/>
        <v>50.055</v>
      </c>
      <c r="P361" s="34" t="s">
        <v>908</v>
      </c>
    </row>
    <row r="362" spans="1:16" ht="22.5">
      <c r="A362" s="9">
        <v>362</v>
      </c>
      <c r="B362" s="26" t="s">
        <v>686</v>
      </c>
      <c r="C362" s="26" t="s">
        <v>981</v>
      </c>
      <c r="D362" s="26" t="s">
        <v>687</v>
      </c>
      <c r="E362" s="27" t="s">
        <v>688</v>
      </c>
      <c r="F362" s="36">
        <v>4500</v>
      </c>
      <c r="G362" s="37">
        <v>3000000</v>
      </c>
      <c r="H362" s="29">
        <f t="shared" si="11"/>
        <v>565000</v>
      </c>
      <c r="I362" s="38">
        <v>3565000</v>
      </c>
      <c r="J362" s="32">
        <v>50</v>
      </c>
      <c r="K362" s="32">
        <v>0</v>
      </c>
      <c r="L362" s="32">
        <v>0</v>
      </c>
      <c r="M362" s="32">
        <v>0</v>
      </c>
      <c r="N362" s="39">
        <v>0.045</v>
      </c>
      <c r="O362" s="18">
        <f t="shared" si="12"/>
        <v>50.045</v>
      </c>
      <c r="P362" s="34" t="s">
        <v>993</v>
      </c>
    </row>
    <row r="363" spans="1:16" ht="22.5">
      <c r="A363" s="9">
        <v>363</v>
      </c>
      <c r="B363" s="35" t="s">
        <v>689</v>
      </c>
      <c r="C363" s="35" t="s">
        <v>1015</v>
      </c>
      <c r="D363" s="35" t="s">
        <v>690</v>
      </c>
      <c r="E363" s="27" t="s">
        <v>691</v>
      </c>
      <c r="F363" s="36">
        <v>1103</v>
      </c>
      <c r="G363" s="37">
        <v>210000</v>
      </c>
      <c r="H363" s="29">
        <f t="shared" si="11"/>
        <v>94500</v>
      </c>
      <c r="I363" s="38">
        <v>304500</v>
      </c>
      <c r="J363" s="32">
        <v>35</v>
      </c>
      <c r="K363" s="32">
        <v>0</v>
      </c>
      <c r="L363" s="32">
        <v>0</v>
      </c>
      <c r="M363" s="32">
        <v>15</v>
      </c>
      <c r="N363" s="39">
        <v>0.011</v>
      </c>
      <c r="O363" s="18">
        <f t="shared" si="12"/>
        <v>50.011</v>
      </c>
      <c r="P363" s="34" t="s">
        <v>908</v>
      </c>
    </row>
    <row r="364" spans="1:16" ht="22.5">
      <c r="A364" s="9">
        <v>364</v>
      </c>
      <c r="B364" s="35" t="s">
        <v>117</v>
      </c>
      <c r="C364" s="35" t="s">
        <v>905</v>
      </c>
      <c r="D364" s="35" t="s">
        <v>692</v>
      </c>
      <c r="E364" s="27" t="s">
        <v>693</v>
      </c>
      <c r="F364" s="36">
        <v>119650</v>
      </c>
      <c r="G364" s="37">
        <v>950000</v>
      </c>
      <c r="H364" s="29">
        <f t="shared" si="11"/>
        <v>427500</v>
      </c>
      <c r="I364" s="37">
        <v>1377500</v>
      </c>
      <c r="J364" s="32">
        <v>15</v>
      </c>
      <c r="K364" s="32">
        <v>0</v>
      </c>
      <c r="L364" s="32">
        <v>0</v>
      </c>
      <c r="M364" s="32">
        <v>30</v>
      </c>
      <c r="N364" s="39">
        <v>1.191</v>
      </c>
      <c r="O364" s="18">
        <f t="shared" si="12"/>
        <v>46.191</v>
      </c>
      <c r="P364" s="34" t="s">
        <v>908</v>
      </c>
    </row>
    <row r="365" spans="1:16" ht="22.5">
      <c r="A365" s="9">
        <v>365</v>
      </c>
      <c r="B365" s="35" t="s">
        <v>117</v>
      </c>
      <c r="C365" s="35" t="s">
        <v>905</v>
      </c>
      <c r="D365" s="35" t="s">
        <v>694</v>
      </c>
      <c r="E365" s="27" t="s">
        <v>695</v>
      </c>
      <c r="F365" s="36">
        <v>119650</v>
      </c>
      <c r="G365" s="37">
        <v>1196000</v>
      </c>
      <c r="H365" s="29">
        <f t="shared" si="11"/>
        <v>512720</v>
      </c>
      <c r="I365" s="37">
        <v>1708720</v>
      </c>
      <c r="J365" s="32">
        <v>15</v>
      </c>
      <c r="K365" s="32">
        <v>0</v>
      </c>
      <c r="L365" s="32">
        <v>0</v>
      </c>
      <c r="M365" s="32">
        <v>30</v>
      </c>
      <c r="N365" s="39">
        <v>1.19</v>
      </c>
      <c r="O365" s="18">
        <f t="shared" si="12"/>
        <v>46.19</v>
      </c>
      <c r="P365" s="34" t="s">
        <v>908</v>
      </c>
    </row>
    <row r="366" spans="1:16" ht="22.5">
      <c r="A366" s="9">
        <v>366</v>
      </c>
      <c r="B366" s="35" t="s">
        <v>128</v>
      </c>
      <c r="C366" s="41" t="s">
        <v>129</v>
      </c>
      <c r="D366" s="35" t="s">
        <v>696</v>
      </c>
      <c r="E366" s="27" t="s">
        <v>697</v>
      </c>
      <c r="F366" s="36">
        <v>61047</v>
      </c>
      <c r="G366" s="91">
        <v>2000000</v>
      </c>
      <c r="H366" s="48">
        <f t="shared" si="11"/>
        <v>770000</v>
      </c>
      <c r="I366" s="43">
        <v>2770000</v>
      </c>
      <c r="J366" s="44">
        <v>15</v>
      </c>
      <c r="K366" s="44">
        <v>0</v>
      </c>
      <c r="L366" s="44">
        <v>0</v>
      </c>
      <c r="M366" s="44">
        <v>30</v>
      </c>
      <c r="N366" s="45">
        <v>0.61</v>
      </c>
      <c r="O366" s="46">
        <f t="shared" si="12"/>
        <v>45.61</v>
      </c>
      <c r="P366" s="47" t="s">
        <v>908</v>
      </c>
    </row>
    <row r="367" spans="1:16" ht="12.75">
      <c r="A367" s="9">
        <v>367</v>
      </c>
      <c r="B367" s="26" t="s">
        <v>145</v>
      </c>
      <c r="C367" s="26" t="s">
        <v>961</v>
      </c>
      <c r="D367" s="26" t="s">
        <v>698</v>
      </c>
      <c r="E367" s="27" t="s">
        <v>699</v>
      </c>
      <c r="F367" s="28">
        <v>29780</v>
      </c>
      <c r="G367" s="29">
        <v>400000</v>
      </c>
      <c r="H367" s="29">
        <f t="shared" si="11"/>
        <v>180000</v>
      </c>
      <c r="I367" s="29">
        <v>580000</v>
      </c>
      <c r="J367" s="31">
        <v>15</v>
      </c>
      <c r="K367" s="31">
        <v>0</v>
      </c>
      <c r="L367" s="30">
        <v>0</v>
      </c>
      <c r="M367" s="31">
        <v>30</v>
      </c>
      <c r="N367" s="33">
        <v>0.298</v>
      </c>
      <c r="O367" s="18">
        <f t="shared" si="12"/>
        <v>45.298</v>
      </c>
      <c r="P367" s="34" t="s">
        <v>908</v>
      </c>
    </row>
    <row r="368" spans="1:16" ht="12.75">
      <c r="A368" s="9">
        <v>368</v>
      </c>
      <c r="B368" s="26" t="s">
        <v>203</v>
      </c>
      <c r="C368" s="26" t="s">
        <v>910</v>
      </c>
      <c r="D368" s="26" t="s">
        <v>700</v>
      </c>
      <c r="E368" s="27" t="s">
        <v>701</v>
      </c>
      <c r="F368" s="28">
        <v>11435</v>
      </c>
      <c r="G368" s="29">
        <v>175000</v>
      </c>
      <c r="H368" s="29">
        <f t="shared" si="11"/>
        <v>78750</v>
      </c>
      <c r="I368" s="29">
        <v>253750</v>
      </c>
      <c r="J368" s="31">
        <v>45</v>
      </c>
      <c r="K368" s="31">
        <v>0</v>
      </c>
      <c r="L368" s="32">
        <v>0</v>
      </c>
      <c r="M368" s="31">
        <v>0</v>
      </c>
      <c r="N368" s="33">
        <v>0.114</v>
      </c>
      <c r="O368" s="18">
        <f t="shared" si="12"/>
        <v>45.114</v>
      </c>
      <c r="P368" s="34" t="s">
        <v>908</v>
      </c>
    </row>
    <row r="369" spans="1:16" ht="22.5">
      <c r="A369" s="9">
        <v>369</v>
      </c>
      <c r="B369" s="35" t="s">
        <v>209</v>
      </c>
      <c r="C369" s="35" t="s">
        <v>1111</v>
      </c>
      <c r="D369" s="35" t="s">
        <v>702</v>
      </c>
      <c r="E369" s="32" t="s">
        <v>703</v>
      </c>
      <c r="F369" s="94">
        <v>3010</v>
      </c>
      <c r="G369" s="38">
        <v>10000</v>
      </c>
      <c r="H369" s="29">
        <f t="shared" si="11"/>
        <v>4500</v>
      </c>
      <c r="I369" s="38">
        <v>14500</v>
      </c>
      <c r="J369" s="32">
        <v>45</v>
      </c>
      <c r="K369" s="32">
        <v>0</v>
      </c>
      <c r="L369" s="32">
        <v>0</v>
      </c>
      <c r="M369" s="32">
        <v>0</v>
      </c>
      <c r="N369" s="39">
        <v>0.03</v>
      </c>
      <c r="O369" s="18">
        <f t="shared" si="12"/>
        <v>45.03</v>
      </c>
      <c r="P369" s="34" t="s">
        <v>908</v>
      </c>
    </row>
    <row r="370" spans="1:16" ht="12.75">
      <c r="A370" s="9">
        <v>370</v>
      </c>
      <c r="B370" s="26" t="s">
        <v>704</v>
      </c>
      <c r="C370" s="26" t="s">
        <v>939</v>
      </c>
      <c r="D370" s="49" t="s">
        <v>705</v>
      </c>
      <c r="E370" s="26" t="s">
        <v>706</v>
      </c>
      <c r="F370" s="28">
        <v>2500</v>
      </c>
      <c r="G370" s="29">
        <v>55000</v>
      </c>
      <c r="H370" s="29">
        <f t="shared" si="11"/>
        <v>18150</v>
      </c>
      <c r="I370" s="29">
        <v>73150</v>
      </c>
      <c r="J370" s="31">
        <v>15</v>
      </c>
      <c r="K370" s="31">
        <v>0</v>
      </c>
      <c r="L370" s="30">
        <v>0</v>
      </c>
      <c r="M370" s="31">
        <v>30</v>
      </c>
      <c r="N370" s="33">
        <v>0.025</v>
      </c>
      <c r="O370" s="10">
        <f t="shared" si="12"/>
        <v>45.025</v>
      </c>
      <c r="P370" s="34" t="s">
        <v>993</v>
      </c>
    </row>
    <row r="371" spans="1:16" ht="45">
      <c r="A371" s="9">
        <v>371</v>
      </c>
      <c r="B371" s="26" t="s">
        <v>951</v>
      </c>
      <c r="C371" s="50" t="s">
        <v>919</v>
      </c>
      <c r="D371" s="26" t="s">
        <v>707</v>
      </c>
      <c r="E371" s="51" t="s">
        <v>708</v>
      </c>
      <c r="F371" s="52">
        <v>1618</v>
      </c>
      <c r="G371" s="97">
        <v>545700</v>
      </c>
      <c r="H371" s="87">
        <f t="shared" si="11"/>
        <v>43656</v>
      </c>
      <c r="I371" s="97">
        <v>589356</v>
      </c>
      <c r="J371" s="54">
        <v>30</v>
      </c>
      <c r="K371" s="54">
        <v>0</v>
      </c>
      <c r="L371" s="55">
        <v>15</v>
      </c>
      <c r="M371" s="54">
        <v>0</v>
      </c>
      <c r="N371" s="54">
        <v>0.0168</v>
      </c>
      <c r="O371" s="46">
        <f t="shared" si="12"/>
        <v>45.0168</v>
      </c>
      <c r="P371" s="34" t="s">
        <v>993</v>
      </c>
    </row>
    <row r="372" spans="1:16" ht="22.5">
      <c r="A372" s="9">
        <v>372</v>
      </c>
      <c r="B372" s="35" t="s">
        <v>178</v>
      </c>
      <c r="C372" s="41" t="s">
        <v>990</v>
      </c>
      <c r="D372" s="35" t="s">
        <v>709</v>
      </c>
      <c r="E372" s="27" t="s">
        <v>710</v>
      </c>
      <c r="F372" s="36">
        <v>289553</v>
      </c>
      <c r="G372" s="91">
        <v>5000000</v>
      </c>
      <c r="H372" s="48">
        <f t="shared" si="11"/>
        <v>1730000</v>
      </c>
      <c r="I372" s="43">
        <v>6730000</v>
      </c>
      <c r="J372" s="44">
        <v>40</v>
      </c>
      <c r="K372" s="44">
        <v>0</v>
      </c>
      <c r="L372" s="44">
        <v>0</v>
      </c>
      <c r="M372" s="44">
        <v>0</v>
      </c>
      <c r="N372" s="45">
        <v>2.895</v>
      </c>
      <c r="O372" s="46">
        <f t="shared" si="12"/>
        <v>42.895</v>
      </c>
      <c r="P372" s="47" t="s">
        <v>908</v>
      </c>
    </row>
    <row r="373" spans="1:16" ht="22.5">
      <c r="A373" s="9">
        <v>373</v>
      </c>
      <c r="B373" s="26" t="s">
        <v>340</v>
      </c>
      <c r="C373" s="26" t="s">
        <v>1051</v>
      </c>
      <c r="D373" s="26" t="s">
        <v>711</v>
      </c>
      <c r="E373" s="51" t="s">
        <v>712</v>
      </c>
      <c r="F373" s="84">
        <v>250010</v>
      </c>
      <c r="G373" s="68">
        <v>1500000</v>
      </c>
      <c r="H373" s="29">
        <f t="shared" si="11"/>
        <v>610000</v>
      </c>
      <c r="I373" s="68">
        <v>2110000</v>
      </c>
      <c r="J373" s="31">
        <v>40</v>
      </c>
      <c r="K373" s="31">
        <v>0</v>
      </c>
      <c r="L373" s="30">
        <v>0</v>
      </c>
      <c r="M373" s="31">
        <v>0</v>
      </c>
      <c r="N373" s="33">
        <v>2.502</v>
      </c>
      <c r="O373" s="18">
        <f t="shared" si="12"/>
        <v>42.502</v>
      </c>
      <c r="P373" s="34" t="s">
        <v>908</v>
      </c>
    </row>
    <row r="374" spans="1:16" ht="22.5">
      <c r="A374" s="9">
        <v>374</v>
      </c>
      <c r="B374" s="26" t="s">
        <v>340</v>
      </c>
      <c r="C374" s="26" t="s">
        <v>1051</v>
      </c>
      <c r="D374" s="26" t="s">
        <v>713</v>
      </c>
      <c r="E374" s="51" t="s">
        <v>714</v>
      </c>
      <c r="F374" s="84">
        <v>250010</v>
      </c>
      <c r="G374" s="68">
        <v>2000000</v>
      </c>
      <c r="H374" s="29">
        <f t="shared" si="11"/>
        <v>770000</v>
      </c>
      <c r="I374" s="68">
        <v>2770000</v>
      </c>
      <c r="J374" s="31">
        <v>40</v>
      </c>
      <c r="K374" s="31">
        <v>0</v>
      </c>
      <c r="L374" s="30">
        <v>0</v>
      </c>
      <c r="M374" s="31">
        <v>0</v>
      </c>
      <c r="N374" s="33">
        <v>2.501</v>
      </c>
      <c r="O374" s="18">
        <f t="shared" si="12"/>
        <v>42.501</v>
      </c>
      <c r="P374" s="34" t="s">
        <v>908</v>
      </c>
    </row>
    <row r="375" spans="1:16" ht="12.75">
      <c r="A375" s="9">
        <v>375</v>
      </c>
      <c r="B375" s="26" t="s">
        <v>942</v>
      </c>
      <c r="C375" s="26" t="s">
        <v>905</v>
      </c>
      <c r="D375" s="35" t="s">
        <v>715</v>
      </c>
      <c r="E375" s="27" t="s">
        <v>716</v>
      </c>
      <c r="F375" s="28">
        <v>35928</v>
      </c>
      <c r="G375" s="29">
        <v>3000000</v>
      </c>
      <c r="H375" s="29">
        <f t="shared" si="11"/>
        <v>1090000</v>
      </c>
      <c r="I375" s="29">
        <v>4090000</v>
      </c>
      <c r="J375" s="31">
        <v>25</v>
      </c>
      <c r="K375" s="31">
        <v>0</v>
      </c>
      <c r="L375" s="32">
        <v>0</v>
      </c>
      <c r="M375" s="31">
        <v>15</v>
      </c>
      <c r="N375" s="33">
        <v>0.359</v>
      </c>
      <c r="O375" s="18">
        <f t="shared" si="12"/>
        <v>40.359</v>
      </c>
      <c r="P375" s="34" t="s">
        <v>908</v>
      </c>
    </row>
    <row r="376" spans="1:16" ht="22.5">
      <c r="A376" s="9">
        <v>376</v>
      </c>
      <c r="B376" s="26" t="s">
        <v>445</v>
      </c>
      <c r="C376" s="26" t="s">
        <v>1111</v>
      </c>
      <c r="D376" s="35" t="s">
        <v>717</v>
      </c>
      <c r="E376" s="27" t="s">
        <v>718</v>
      </c>
      <c r="F376" s="28">
        <v>10000</v>
      </c>
      <c r="G376" s="37">
        <v>900000</v>
      </c>
      <c r="H376" s="29">
        <f t="shared" si="11"/>
        <v>405000</v>
      </c>
      <c r="I376" s="37">
        <v>1305000</v>
      </c>
      <c r="J376" s="32">
        <v>40</v>
      </c>
      <c r="K376" s="32">
        <v>0</v>
      </c>
      <c r="L376" s="32">
        <v>0</v>
      </c>
      <c r="M376" s="32">
        <v>0</v>
      </c>
      <c r="N376" s="39">
        <v>0.102</v>
      </c>
      <c r="O376" s="18">
        <f t="shared" si="12"/>
        <v>40.102</v>
      </c>
      <c r="P376" s="34" t="s">
        <v>908</v>
      </c>
    </row>
    <row r="377" spans="1:16" ht="22.5">
      <c r="A377" s="9">
        <v>377</v>
      </c>
      <c r="B377" s="49" t="s">
        <v>515</v>
      </c>
      <c r="C377" s="49" t="s">
        <v>1111</v>
      </c>
      <c r="D377" s="49" t="s">
        <v>719</v>
      </c>
      <c r="E377" s="30" t="s">
        <v>720</v>
      </c>
      <c r="F377" s="100">
        <v>8857</v>
      </c>
      <c r="G377" s="75">
        <v>5198709</v>
      </c>
      <c r="H377" s="75">
        <f t="shared" si="11"/>
        <v>1793587</v>
      </c>
      <c r="I377" s="75">
        <v>6992296</v>
      </c>
      <c r="J377" s="31">
        <v>40</v>
      </c>
      <c r="K377" s="31">
        <v>0</v>
      </c>
      <c r="L377" s="30">
        <v>0</v>
      </c>
      <c r="M377" s="31">
        <v>0</v>
      </c>
      <c r="N377" s="33">
        <v>0.089</v>
      </c>
      <c r="O377" s="46">
        <f t="shared" si="12"/>
        <v>40.089</v>
      </c>
      <c r="P377" s="34" t="s">
        <v>993</v>
      </c>
    </row>
    <row r="378" spans="1:16" ht="22.5">
      <c r="A378" s="9">
        <v>378</v>
      </c>
      <c r="B378" s="35" t="s">
        <v>291</v>
      </c>
      <c r="C378" s="35" t="s">
        <v>919</v>
      </c>
      <c r="D378" s="35" t="s">
        <v>721</v>
      </c>
      <c r="E378" s="27" t="s">
        <v>722</v>
      </c>
      <c r="F378" s="36">
        <v>400</v>
      </c>
      <c r="G378" s="37">
        <v>150000</v>
      </c>
      <c r="H378" s="29">
        <f t="shared" si="11"/>
        <v>67500</v>
      </c>
      <c r="I378" s="38">
        <v>217500</v>
      </c>
      <c r="J378" s="32">
        <v>25</v>
      </c>
      <c r="K378" s="32">
        <v>0</v>
      </c>
      <c r="L378" s="32">
        <v>15</v>
      </c>
      <c r="M378" s="32">
        <v>0</v>
      </c>
      <c r="N378" s="39">
        <v>0.004</v>
      </c>
      <c r="O378" s="18">
        <f t="shared" si="12"/>
        <v>40.004</v>
      </c>
      <c r="P378" s="34" t="s">
        <v>908</v>
      </c>
    </row>
    <row r="379" spans="1:16" ht="22.5">
      <c r="A379" s="9">
        <v>379</v>
      </c>
      <c r="B379" s="26" t="s">
        <v>555</v>
      </c>
      <c r="C379" s="26" t="s">
        <v>939</v>
      </c>
      <c r="D379" s="26" t="s">
        <v>723</v>
      </c>
      <c r="E379" s="31" t="s">
        <v>724</v>
      </c>
      <c r="F379" s="28">
        <v>19812</v>
      </c>
      <c r="G379" s="29">
        <v>8388850</v>
      </c>
      <c r="H379" s="29">
        <f t="shared" si="11"/>
        <v>1919109</v>
      </c>
      <c r="I379" s="29">
        <v>10307959</v>
      </c>
      <c r="J379" s="31">
        <v>1</v>
      </c>
      <c r="K379" s="31">
        <v>0</v>
      </c>
      <c r="L379" s="30">
        <v>20</v>
      </c>
      <c r="M379" s="31">
        <v>15</v>
      </c>
      <c r="N379" s="33">
        <v>0.198</v>
      </c>
      <c r="O379" s="18">
        <f t="shared" si="12"/>
        <v>36.198</v>
      </c>
      <c r="P379" s="34" t="s">
        <v>993</v>
      </c>
    </row>
    <row r="380" spans="1:16" ht="22.5">
      <c r="A380" s="9">
        <v>380</v>
      </c>
      <c r="B380" s="35" t="s">
        <v>725</v>
      </c>
      <c r="C380" s="41" t="s">
        <v>948</v>
      </c>
      <c r="D380" s="35" t="s">
        <v>726</v>
      </c>
      <c r="E380" s="27" t="s">
        <v>727</v>
      </c>
      <c r="F380" s="36">
        <v>9522</v>
      </c>
      <c r="G380" s="43">
        <v>6100000</v>
      </c>
      <c r="H380" s="87">
        <f t="shared" si="11"/>
        <v>2082000</v>
      </c>
      <c r="I380" s="43">
        <v>8182000</v>
      </c>
      <c r="J380" s="44">
        <v>1</v>
      </c>
      <c r="K380" s="44">
        <v>0</v>
      </c>
      <c r="L380" s="44">
        <v>5</v>
      </c>
      <c r="M380" s="44">
        <v>30</v>
      </c>
      <c r="N380" s="44">
        <v>0.095</v>
      </c>
      <c r="O380" s="46">
        <f t="shared" si="12"/>
        <v>36.095</v>
      </c>
      <c r="P380" s="34" t="s">
        <v>908</v>
      </c>
    </row>
    <row r="381" spans="1:16" ht="22.5">
      <c r="A381" s="9">
        <v>381</v>
      </c>
      <c r="B381" s="35" t="s">
        <v>725</v>
      </c>
      <c r="C381" s="41" t="s">
        <v>948</v>
      </c>
      <c r="D381" s="35" t="s">
        <v>728</v>
      </c>
      <c r="E381" s="27" t="s">
        <v>729</v>
      </c>
      <c r="F381" s="36">
        <v>9522</v>
      </c>
      <c r="G381" s="43">
        <v>380000</v>
      </c>
      <c r="H381" s="87">
        <f t="shared" si="11"/>
        <v>171000</v>
      </c>
      <c r="I381" s="43">
        <v>551000</v>
      </c>
      <c r="J381" s="44">
        <v>1</v>
      </c>
      <c r="K381" s="44">
        <v>0</v>
      </c>
      <c r="L381" s="44">
        <v>5</v>
      </c>
      <c r="M381" s="44">
        <v>30</v>
      </c>
      <c r="N381" s="44">
        <v>0.094</v>
      </c>
      <c r="O381" s="46">
        <f t="shared" si="12"/>
        <v>36.094</v>
      </c>
      <c r="P381" s="34" t="s">
        <v>908</v>
      </c>
    </row>
    <row r="382" spans="1:16" ht="22.5">
      <c r="A382" s="9">
        <v>382</v>
      </c>
      <c r="B382" s="26" t="s">
        <v>215</v>
      </c>
      <c r="C382" s="26" t="s">
        <v>990</v>
      </c>
      <c r="D382" s="26" t="s">
        <v>730</v>
      </c>
      <c r="E382" s="27" t="s">
        <v>731</v>
      </c>
      <c r="F382" s="28">
        <v>350</v>
      </c>
      <c r="G382" s="29">
        <v>3000</v>
      </c>
      <c r="H382" s="29">
        <f t="shared" si="11"/>
        <v>1350</v>
      </c>
      <c r="I382" s="29">
        <v>4350</v>
      </c>
      <c r="J382" s="31">
        <v>35</v>
      </c>
      <c r="K382" s="31">
        <v>0</v>
      </c>
      <c r="L382" s="32">
        <v>0</v>
      </c>
      <c r="M382" s="31">
        <v>0</v>
      </c>
      <c r="N382" s="33">
        <v>0.004</v>
      </c>
      <c r="O382" s="18">
        <f t="shared" si="12"/>
        <v>35.004</v>
      </c>
      <c r="P382" s="34" t="s">
        <v>908</v>
      </c>
    </row>
    <row r="383" spans="1:16" ht="22.5">
      <c r="A383" s="9">
        <v>383</v>
      </c>
      <c r="B383" s="26" t="s">
        <v>181</v>
      </c>
      <c r="C383" s="35" t="s">
        <v>905</v>
      </c>
      <c r="D383" s="35" t="s">
        <v>732</v>
      </c>
      <c r="E383" s="27" t="s">
        <v>733</v>
      </c>
      <c r="F383" s="93">
        <v>217230</v>
      </c>
      <c r="G383" s="57">
        <v>600000</v>
      </c>
      <c r="H383" s="29">
        <f t="shared" si="11"/>
        <v>270000</v>
      </c>
      <c r="I383" s="38">
        <v>870000</v>
      </c>
      <c r="J383" s="32">
        <v>30</v>
      </c>
      <c r="K383" s="32">
        <v>0</v>
      </c>
      <c r="L383" s="32">
        <v>0</v>
      </c>
      <c r="M383" s="32">
        <v>0</v>
      </c>
      <c r="N383" s="88">
        <v>2.172</v>
      </c>
      <c r="O383" s="18">
        <f t="shared" si="12"/>
        <v>32.172</v>
      </c>
      <c r="P383" s="34" t="s">
        <v>908</v>
      </c>
    </row>
    <row r="384" spans="1:16" ht="12.75">
      <c r="A384" s="9">
        <v>384</v>
      </c>
      <c r="B384" s="26" t="s">
        <v>145</v>
      </c>
      <c r="C384" s="26" t="s">
        <v>961</v>
      </c>
      <c r="D384" s="101" t="s">
        <v>734</v>
      </c>
      <c r="E384" s="27" t="s">
        <v>735</v>
      </c>
      <c r="F384" s="28">
        <v>29780</v>
      </c>
      <c r="G384" s="29">
        <v>50000</v>
      </c>
      <c r="H384" s="29">
        <f t="shared" si="11"/>
        <v>22500</v>
      </c>
      <c r="I384" s="29">
        <v>72500</v>
      </c>
      <c r="J384" s="31">
        <v>1</v>
      </c>
      <c r="K384" s="31">
        <v>0</v>
      </c>
      <c r="L384" s="30">
        <v>0</v>
      </c>
      <c r="M384" s="31">
        <v>30</v>
      </c>
      <c r="N384" s="33">
        <v>0.298</v>
      </c>
      <c r="O384" s="18">
        <f t="shared" si="12"/>
        <v>31.298</v>
      </c>
      <c r="P384" s="34" t="s">
        <v>908</v>
      </c>
    </row>
    <row r="385" spans="1:16" ht="22.5">
      <c r="A385" s="9">
        <v>385</v>
      </c>
      <c r="B385" s="26" t="s">
        <v>70</v>
      </c>
      <c r="C385" s="50" t="s">
        <v>972</v>
      </c>
      <c r="D385" s="26" t="s">
        <v>736</v>
      </c>
      <c r="E385" s="51" t="s">
        <v>737</v>
      </c>
      <c r="F385" s="84">
        <v>88088</v>
      </c>
      <c r="G385" s="53">
        <v>900000</v>
      </c>
      <c r="H385" s="48">
        <f aca="true" t="shared" si="13" ref="H385:H430">I385-G385</f>
        <v>266108</v>
      </c>
      <c r="I385" s="53">
        <v>1166108</v>
      </c>
      <c r="J385" s="54">
        <v>15</v>
      </c>
      <c r="K385" s="54">
        <v>0</v>
      </c>
      <c r="L385" s="55">
        <v>0</v>
      </c>
      <c r="M385" s="54">
        <v>15</v>
      </c>
      <c r="N385" s="88">
        <v>0.8808</v>
      </c>
      <c r="O385" s="46">
        <f t="shared" si="12"/>
        <v>30.8808</v>
      </c>
      <c r="P385" s="34" t="s">
        <v>993</v>
      </c>
    </row>
    <row r="386" spans="1:16" ht="33.75">
      <c r="A386" s="9">
        <v>386</v>
      </c>
      <c r="B386" s="26" t="s">
        <v>382</v>
      </c>
      <c r="C386" s="26" t="s">
        <v>383</v>
      </c>
      <c r="D386" s="26" t="s">
        <v>738</v>
      </c>
      <c r="E386" s="51" t="s">
        <v>739</v>
      </c>
      <c r="F386" s="84">
        <v>50000</v>
      </c>
      <c r="G386" s="37">
        <v>600000</v>
      </c>
      <c r="H386" s="29">
        <f t="shared" si="13"/>
        <v>142000</v>
      </c>
      <c r="I386" s="37">
        <v>742000</v>
      </c>
      <c r="J386" s="31">
        <v>30</v>
      </c>
      <c r="K386" s="31">
        <v>0</v>
      </c>
      <c r="L386" s="30">
        <v>0</v>
      </c>
      <c r="M386" s="31">
        <v>0</v>
      </c>
      <c r="N386" s="33">
        <v>0.5</v>
      </c>
      <c r="O386" s="18">
        <f t="shared" si="12"/>
        <v>30.5</v>
      </c>
      <c r="P386" s="34" t="s">
        <v>993</v>
      </c>
    </row>
    <row r="387" spans="1:16" ht="22.5">
      <c r="A387" s="9">
        <v>387</v>
      </c>
      <c r="B387" s="26" t="s">
        <v>73</v>
      </c>
      <c r="C387" s="26" t="s">
        <v>948</v>
      </c>
      <c r="D387" s="26" t="s">
        <v>740</v>
      </c>
      <c r="E387" s="51" t="s">
        <v>741</v>
      </c>
      <c r="F387" s="52">
        <v>47010</v>
      </c>
      <c r="G387" s="68">
        <v>278000</v>
      </c>
      <c r="H387" s="29">
        <f t="shared" si="13"/>
        <v>22000</v>
      </c>
      <c r="I387" s="68">
        <v>300000</v>
      </c>
      <c r="J387" s="31">
        <v>15</v>
      </c>
      <c r="K387" s="31">
        <v>0</v>
      </c>
      <c r="L387" s="30">
        <v>0</v>
      </c>
      <c r="M387" s="31">
        <v>15</v>
      </c>
      <c r="N387" s="33">
        <v>0.47</v>
      </c>
      <c r="O387" s="18">
        <f t="shared" si="12"/>
        <v>30.47</v>
      </c>
      <c r="P387" s="34" t="s">
        <v>908</v>
      </c>
    </row>
    <row r="388" spans="1:16" ht="22.5">
      <c r="A388" s="9">
        <v>388</v>
      </c>
      <c r="B388" s="26" t="s">
        <v>742</v>
      </c>
      <c r="C388" s="26" t="s">
        <v>939</v>
      </c>
      <c r="D388" s="26" t="s">
        <v>743</v>
      </c>
      <c r="E388" s="31" t="s">
        <v>744</v>
      </c>
      <c r="F388" s="28">
        <v>30200</v>
      </c>
      <c r="G388" s="29">
        <v>489080</v>
      </c>
      <c r="H388" s="29">
        <f t="shared" si="13"/>
        <v>220086</v>
      </c>
      <c r="I388" s="29">
        <v>709166</v>
      </c>
      <c r="J388" s="32">
        <v>15</v>
      </c>
      <c r="K388" s="32">
        <v>0</v>
      </c>
      <c r="L388" s="32">
        <v>15</v>
      </c>
      <c r="M388" s="32">
        <v>0</v>
      </c>
      <c r="N388" s="39">
        <v>0.302</v>
      </c>
      <c r="O388" s="18">
        <f t="shared" si="12"/>
        <v>30.302</v>
      </c>
      <c r="P388" s="34" t="s">
        <v>908</v>
      </c>
    </row>
    <row r="389" spans="1:16" ht="22.5">
      <c r="A389" s="9">
        <v>389</v>
      </c>
      <c r="B389" s="26" t="s">
        <v>265</v>
      </c>
      <c r="C389" s="26" t="s">
        <v>939</v>
      </c>
      <c r="D389" s="26" t="s">
        <v>745</v>
      </c>
      <c r="E389" s="27" t="s">
        <v>746</v>
      </c>
      <c r="F389" s="28">
        <v>13250</v>
      </c>
      <c r="G389" s="29">
        <v>683200</v>
      </c>
      <c r="H389" s="29">
        <f t="shared" si="13"/>
        <v>293776</v>
      </c>
      <c r="I389" s="29">
        <v>976976</v>
      </c>
      <c r="J389" s="31">
        <v>15</v>
      </c>
      <c r="K389" s="31">
        <v>0</v>
      </c>
      <c r="L389" s="32">
        <v>0</v>
      </c>
      <c r="M389" s="31">
        <v>15</v>
      </c>
      <c r="N389" s="33">
        <v>0.133</v>
      </c>
      <c r="O389" s="18">
        <f t="shared" si="12"/>
        <v>30.133</v>
      </c>
      <c r="P389" s="34" t="s">
        <v>993</v>
      </c>
    </row>
    <row r="390" spans="1:16" ht="33.75">
      <c r="A390" s="9">
        <v>390</v>
      </c>
      <c r="B390" s="26" t="s">
        <v>78</v>
      </c>
      <c r="C390" s="50" t="s">
        <v>939</v>
      </c>
      <c r="D390" s="49" t="s">
        <v>747</v>
      </c>
      <c r="E390" s="51" t="s">
        <v>748</v>
      </c>
      <c r="F390" s="52">
        <v>12452</v>
      </c>
      <c r="G390" s="53">
        <v>145125</v>
      </c>
      <c r="H390" s="29">
        <f t="shared" si="13"/>
        <v>52875</v>
      </c>
      <c r="I390" s="53">
        <v>198000</v>
      </c>
      <c r="J390" s="54">
        <v>15</v>
      </c>
      <c r="K390" s="54">
        <v>0</v>
      </c>
      <c r="L390" s="55">
        <v>0</v>
      </c>
      <c r="M390" s="54">
        <v>15</v>
      </c>
      <c r="N390" s="88">
        <v>0.1245</v>
      </c>
      <c r="O390" s="46">
        <f t="shared" si="12"/>
        <v>30.1245</v>
      </c>
      <c r="P390" s="34" t="s">
        <v>993</v>
      </c>
    </row>
    <row r="391" spans="1:16" ht="22.5">
      <c r="A391" s="9">
        <v>391</v>
      </c>
      <c r="B391" s="26" t="s">
        <v>749</v>
      </c>
      <c r="C391" s="50" t="s">
        <v>990</v>
      </c>
      <c r="D391" s="26" t="s">
        <v>750</v>
      </c>
      <c r="E391" s="51" t="s">
        <v>751</v>
      </c>
      <c r="F391" s="52">
        <v>11029</v>
      </c>
      <c r="G391" s="53">
        <v>125000</v>
      </c>
      <c r="H391" s="48">
        <f t="shared" si="13"/>
        <v>56250</v>
      </c>
      <c r="I391" s="53">
        <v>181250</v>
      </c>
      <c r="J391" s="54">
        <v>15</v>
      </c>
      <c r="K391" s="54">
        <v>0</v>
      </c>
      <c r="L391" s="55">
        <v>0</v>
      </c>
      <c r="M391" s="54">
        <v>15</v>
      </c>
      <c r="N391" s="54">
        <v>0.1102</v>
      </c>
      <c r="O391" s="46">
        <f t="shared" si="12"/>
        <v>30.1102</v>
      </c>
      <c r="P391" s="56" t="s">
        <v>908</v>
      </c>
    </row>
    <row r="392" spans="1:16" ht="22.5">
      <c r="A392" s="9">
        <v>392</v>
      </c>
      <c r="B392" s="35" t="s">
        <v>87</v>
      </c>
      <c r="C392" s="35" t="s">
        <v>981</v>
      </c>
      <c r="D392" s="35" t="s">
        <v>752</v>
      </c>
      <c r="E392" s="27" t="s">
        <v>753</v>
      </c>
      <c r="F392" s="36">
        <v>3289</v>
      </c>
      <c r="G392" s="29">
        <v>130600</v>
      </c>
      <c r="H392" s="29">
        <f t="shared" si="13"/>
        <v>48290</v>
      </c>
      <c r="I392" s="38">
        <v>178890</v>
      </c>
      <c r="J392" s="32">
        <v>15</v>
      </c>
      <c r="K392" s="32">
        <v>0</v>
      </c>
      <c r="L392" s="32">
        <v>0</v>
      </c>
      <c r="M392" s="32">
        <v>15</v>
      </c>
      <c r="N392" s="33">
        <v>0.03289</v>
      </c>
      <c r="O392" s="18">
        <f t="shared" si="12"/>
        <v>30.03289</v>
      </c>
      <c r="P392" s="34" t="s">
        <v>993</v>
      </c>
    </row>
    <row r="393" spans="1:16" ht="22.5">
      <c r="A393" s="9">
        <v>393</v>
      </c>
      <c r="B393" s="35" t="s">
        <v>209</v>
      </c>
      <c r="C393" s="35" t="s">
        <v>1111</v>
      </c>
      <c r="D393" s="35" t="s">
        <v>754</v>
      </c>
      <c r="E393" s="32" t="s">
        <v>755</v>
      </c>
      <c r="F393" s="94">
        <v>3010</v>
      </c>
      <c r="G393" s="38">
        <v>3200000</v>
      </c>
      <c r="H393" s="29">
        <f t="shared" si="13"/>
        <v>1154000</v>
      </c>
      <c r="I393" s="38">
        <v>4354000</v>
      </c>
      <c r="J393" s="32">
        <v>30</v>
      </c>
      <c r="K393" s="32">
        <v>0</v>
      </c>
      <c r="L393" s="32">
        <v>0</v>
      </c>
      <c r="M393" s="32">
        <v>0</v>
      </c>
      <c r="N393" s="39">
        <v>0.03</v>
      </c>
      <c r="O393" s="18">
        <f t="shared" si="12"/>
        <v>30.03</v>
      </c>
      <c r="P393" s="34" t="s">
        <v>908</v>
      </c>
    </row>
    <row r="394" spans="1:16" ht="45">
      <c r="A394" s="9">
        <v>394</v>
      </c>
      <c r="B394" s="49" t="s">
        <v>756</v>
      </c>
      <c r="C394" s="50" t="s">
        <v>1111</v>
      </c>
      <c r="D394" s="49" t="s">
        <v>757</v>
      </c>
      <c r="E394" s="51" t="s">
        <v>758</v>
      </c>
      <c r="F394" s="52">
        <v>500</v>
      </c>
      <c r="G394" s="53">
        <v>757000</v>
      </c>
      <c r="H394" s="29">
        <f t="shared" si="13"/>
        <v>212000</v>
      </c>
      <c r="I394" s="53">
        <v>969000</v>
      </c>
      <c r="J394" s="54">
        <v>30</v>
      </c>
      <c r="K394" s="54">
        <v>0</v>
      </c>
      <c r="L394" s="55">
        <v>0</v>
      </c>
      <c r="M394" s="54">
        <v>0</v>
      </c>
      <c r="N394" s="54">
        <v>0.005</v>
      </c>
      <c r="O394" s="46">
        <f t="shared" si="12"/>
        <v>30.005</v>
      </c>
      <c r="P394" s="34" t="s">
        <v>993</v>
      </c>
    </row>
    <row r="395" spans="1:16" ht="12.75">
      <c r="A395" s="9">
        <v>395</v>
      </c>
      <c r="B395" s="35" t="s">
        <v>759</v>
      </c>
      <c r="C395" s="35" t="s">
        <v>972</v>
      </c>
      <c r="D395" s="35" t="s">
        <v>760</v>
      </c>
      <c r="E395" s="27" t="s">
        <v>761</v>
      </c>
      <c r="F395" s="94">
        <v>175</v>
      </c>
      <c r="G395" s="38">
        <v>80000</v>
      </c>
      <c r="H395" s="29">
        <f t="shared" si="13"/>
        <v>36000</v>
      </c>
      <c r="I395" s="38">
        <v>116000</v>
      </c>
      <c r="J395" s="32">
        <v>15</v>
      </c>
      <c r="K395" s="32">
        <v>0</v>
      </c>
      <c r="L395" s="32">
        <v>0</v>
      </c>
      <c r="M395" s="32">
        <v>15</v>
      </c>
      <c r="N395" s="39">
        <v>0.003</v>
      </c>
      <c r="O395" s="18">
        <f t="shared" si="12"/>
        <v>30.003</v>
      </c>
      <c r="P395" s="34" t="s">
        <v>908</v>
      </c>
    </row>
    <row r="396" spans="1:16" ht="12.75">
      <c r="A396" s="9">
        <v>396</v>
      </c>
      <c r="B396" s="26" t="s">
        <v>382</v>
      </c>
      <c r="C396" s="26" t="s">
        <v>383</v>
      </c>
      <c r="D396" s="26" t="s">
        <v>762</v>
      </c>
      <c r="E396" s="51" t="s">
        <v>763</v>
      </c>
      <c r="F396" s="84">
        <v>50000</v>
      </c>
      <c r="G396" s="37">
        <v>3500000</v>
      </c>
      <c r="H396" s="29">
        <f t="shared" si="13"/>
        <v>1250000</v>
      </c>
      <c r="I396" s="37">
        <v>4750000</v>
      </c>
      <c r="J396" s="31">
        <v>25</v>
      </c>
      <c r="K396" s="31">
        <v>0</v>
      </c>
      <c r="L396" s="30">
        <v>0</v>
      </c>
      <c r="M396" s="31">
        <v>0</v>
      </c>
      <c r="N396" s="33">
        <v>0.5</v>
      </c>
      <c r="O396" s="18">
        <f t="shared" si="12"/>
        <v>25.5</v>
      </c>
      <c r="P396" s="34" t="s">
        <v>908</v>
      </c>
    </row>
    <row r="397" spans="1:16" ht="22.5">
      <c r="A397" s="9">
        <v>397</v>
      </c>
      <c r="B397" s="49" t="s">
        <v>413</v>
      </c>
      <c r="C397" s="95" t="s">
        <v>965</v>
      </c>
      <c r="D397" s="49" t="s">
        <v>764</v>
      </c>
      <c r="E397" s="96" t="s">
        <v>765</v>
      </c>
      <c r="F397" s="102">
        <v>22000</v>
      </c>
      <c r="G397" s="97">
        <v>250000</v>
      </c>
      <c r="H397" s="75">
        <f t="shared" si="13"/>
        <v>20000</v>
      </c>
      <c r="I397" s="97">
        <v>270000</v>
      </c>
      <c r="J397" s="54">
        <v>25</v>
      </c>
      <c r="K397" s="54">
        <v>0</v>
      </c>
      <c r="L397" s="55">
        <v>0</v>
      </c>
      <c r="M397" s="54">
        <v>0</v>
      </c>
      <c r="N397" s="88">
        <v>0.22</v>
      </c>
      <c r="O397" s="18">
        <f t="shared" si="12"/>
        <v>25.22</v>
      </c>
      <c r="P397" s="34" t="s">
        <v>908</v>
      </c>
    </row>
    <row r="398" spans="1:16" ht="22.5">
      <c r="A398" s="9">
        <v>398</v>
      </c>
      <c r="B398" s="26" t="s">
        <v>525</v>
      </c>
      <c r="C398" s="26" t="s">
        <v>905</v>
      </c>
      <c r="D398" s="26" t="s">
        <v>766</v>
      </c>
      <c r="E398" s="27" t="s">
        <v>767</v>
      </c>
      <c r="F398" s="28">
        <v>6125</v>
      </c>
      <c r="G398" s="29">
        <v>946825</v>
      </c>
      <c r="H398" s="29">
        <f t="shared" si="13"/>
        <v>486705</v>
      </c>
      <c r="I398" s="29">
        <v>1433530</v>
      </c>
      <c r="J398" s="31">
        <v>25</v>
      </c>
      <c r="K398" s="31">
        <v>0</v>
      </c>
      <c r="L398" s="32">
        <v>0</v>
      </c>
      <c r="M398" s="31">
        <v>0</v>
      </c>
      <c r="N398" s="33">
        <v>0.061</v>
      </c>
      <c r="O398" s="18">
        <f t="shared" si="12"/>
        <v>25.061</v>
      </c>
      <c r="P398" s="34" t="s">
        <v>993</v>
      </c>
    </row>
    <row r="399" spans="1:16" ht="12.75">
      <c r="A399" s="9">
        <v>399</v>
      </c>
      <c r="B399" s="35" t="s">
        <v>768</v>
      </c>
      <c r="C399" s="35" t="s">
        <v>1111</v>
      </c>
      <c r="D399" s="35" t="s">
        <v>762</v>
      </c>
      <c r="E399" s="27" t="s">
        <v>769</v>
      </c>
      <c r="F399" s="36">
        <v>3400</v>
      </c>
      <c r="G399" s="37">
        <v>210000</v>
      </c>
      <c r="H399" s="29">
        <f t="shared" si="13"/>
        <v>94500</v>
      </c>
      <c r="I399" s="38">
        <v>304500</v>
      </c>
      <c r="J399" s="32">
        <v>25</v>
      </c>
      <c r="K399" s="32">
        <v>0</v>
      </c>
      <c r="L399" s="32">
        <v>0</v>
      </c>
      <c r="M399" s="32">
        <v>0</v>
      </c>
      <c r="N399" s="39">
        <v>0.034</v>
      </c>
      <c r="O399" s="18">
        <f t="shared" si="12"/>
        <v>25.034</v>
      </c>
      <c r="P399" s="34" t="s">
        <v>908</v>
      </c>
    </row>
    <row r="400" spans="1:16" ht="22.5">
      <c r="A400" s="9">
        <v>400</v>
      </c>
      <c r="B400" s="35" t="s">
        <v>209</v>
      </c>
      <c r="C400" s="35" t="s">
        <v>1111</v>
      </c>
      <c r="D400" s="35" t="s">
        <v>770</v>
      </c>
      <c r="E400" s="32" t="s">
        <v>771</v>
      </c>
      <c r="F400" s="94">
        <v>3010</v>
      </c>
      <c r="G400" s="38">
        <v>57900</v>
      </c>
      <c r="H400" s="29">
        <f t="shared" si="13"/>
        <v>26055</v>
      </c>
      <c r="I400" s="38">
        <v>83955</v>
      </c>
      <c r="J400" s="32">
        <v>25</v>
      </c>
      <c r="K400" s="32">
        <v>0</v>
      </c>
      <c r="L400" s="32">
        <v>0</v>
      </c>
      <c r="M400" s="32">
        <v>0</v>
      </c>
      <c r="N400" s="39">
        <v>0.03</v>
      </c>
      <c r="O400" s="18">
        <f aca="true" t="shared" si="14" ref="O400:O417">SUM(J400:N400)</f>
        <v>25.03</v>
      </c>
      <c r="P400" s="34" t="s">
        <v>908</v>
      </c>
    </row>
    <row r="401" spans="1:16" ht="12.75">
      <c r="A401" s="9">
        <v>401</v>
      </c>
      <c r="B401" s="35" t="s">
        <v>163</v>
      </c>
      <c r="C401" s="35" t="s">
        <v>990</v>
      </c>
      <c r="D401" s="35" t="s">
        <v>772</v>
      </c>
      <c r="E401" s="27" t="s">
        <v>773</v>
      </c>
      <c r="F401" s="36">
        <v>7722</v>
      </c>
      <c r="G401" s="29">
        <v>232801</v>
      </c>
      <c r="H401" s="29">
        <f t="shared" si="13"/>
        <v>63571</v>
      </c>
      <c r="I401" s="38">
        <v>296372</v>
      </c>
      <c r="J401" s="32">
        <v>15</v>
      </c>
      <c r="K401" s="32">
        <v>0</v>
      </c>
      <c r="L401" s="32">
        <v>5</v>
      </c>
      <c r="M401" s="32">
        <v>0</v>
      </c>
      <c r="N401" s="33">
        <v>0.0772</v>
      </c>
      <c r="O401" s="18">
        <f t="shared" si="14"/>
        <v>20.0772</v>
      </c>
      <c r="P401" s="34" t="s">
        <v>993</v>
      </c>
    </row>
    <row r="402" spans="1:16" ht="22.5">
      <c r="A402" s="9">
        <v>402</v>
      </c>
      <c r="B402" s="35" t="s">
        <v>178</v>
      </c>
      <c r="C402" s="41" t="s">
        <v>990</v>
      </c>
      <c r="D402" s="35" t="s">
        <v>774</v>
      </c>
      <c r="E402" s="27" t="s">
        <v>775</v>
      </c>
      <c r="F402" s="36">
        <v>289553</v>
      </c>
      <c r="G402" s="91">
        <v>3200000</v>
      </c>
      <c r="H402" s="48">
        <f t="shared" si="13"/>
        <v>1464433</v>
      </c>
      <c r="I402" s="43">
        <v>4664433</v>
      </c>
      <c r="J402" s="44">
        <v>15</v>
      </c>
      <c r="K402" s="44">
        <v>0</v>
      </c>
      <c r="L402" s="44">
        <v>0</v>
      </c>
      <c r="M402" s="44">
        <v>0</v>
      </c>
      <c r="N402" s="45">
        <v>2.895</v>
      </c>
      <c r="O402" s="46">
        <f t="shared" si="14"/>
        <v>17.895</v>
      </c>
      <c r="P402" s="34" t="s">
        <v>993</v>
      </c>
    </row>
    <row r="403" spans="1:16" ht="22.5">
      <c r="A403" s="9">
        <v>403</v>
      </c>
      <c r="B403" s="26" t="s">
        <v>73</v>
      </c>
      <c r="C403" s="26" t="s">
        <v>948</v>
      </c>
      <c r="D403" s="26" t="s">
        <v>776</v>
      </c>
      <c r="E403" s="51" t="s">
        <v>777</v>
      </c>
      <c r="F403" s="52">
        <v>47010</v>
      </c>
      <c r="G403" s="68">
        <v>3700000</v>
      </c>
      <c r="H403" s="29">
        <f t="shared" si="13"/>
        <v>450000</v>
      </c>
      <c r="I403" s="68">
        <v>4150000</v>
      </c>
      <c r="J403" s="31">
        <v>1</v>
      </c>
      <c r="K403" s="31">
        <v>0</v>
      </c>
      <c r="L403" s="30">
        <v>0</v>
      </c>
      <c r="M403" s="31">
        <v>15</v>
      </c>
      <c r="N403" s="33">
        <v>0.47</v>
      </c>
      <c r="O403" s="18">
        <f t="shared" si="14"/>
        <v>16.47</v>
      </c>
      <c r="P403" s="34" t="s">
        <v>993</v>
      </c>
    </row>
    <row r="404" spans="1:16" ht="22.5">
      <c r="A404" s="9">
        <v>404</v>
      </c>
      <c r="B404" s="26" t="s">
        <v>742</v>
      </c>
      <c r="C404" s="26" t="s">
        <v>939</v>
      </c>
      <c r="D404" s="26" t="s">
        <v>778</v>
      </c>
      <c r="E404" s="31" t="s">
        <v>779</v>
      </c>
      <c r="F404" s="28">
        <v>30200</v>
      </c>
      <c r="G404" s="29">
        <v>1500000</v>
      </c>
      <c r="H404" s="29">
        <f t="shared" si="13"/>
        <v>610000</v>
      </c>
      <c r="I404" s="29">
        <v>2110000</v>
      </c>
      <c r="J404" s="32">
        <v>1</v>
      </c>
      <c r="K404" s="32">
        <v>0</v>
      </c>
      <c r="L404" s="32">
        <v>15</v>
      </c>
      <c r="M404" s="32">
        <v>0</v>
      </c>
      <c r="N404" s="39">
        <v>0.302</v>
      </c>
      <c r="O404" s="18">
        <f t="shared" si="14"/>
        <v>16.302</v>
      </c>
      <c r="P404" s="34" t="s">
        <v>908</v>
      </c>
    </row>
    <row r="405" spans="1:16" ht="33.75">
      <c r="A405" s="9">
        <v>405</v>
      </c>
      <c r="B405" s="35" t="s">
        <v>262</v>
      </c>
      <c r="C405" s="41" t="s">
        <v>939</v>
      </c>
      <c r="D405" s="35" t="s">
        <v>780</v>
      </c>
      <c r="E405" s="27" t="s">
        <v>781</v>
      </c>
      <c r="F405" s="36">
        <v>15300</v>
      </c>
      <c r="G405" s="42">
        <v>208000</v>
      </c>
      <c r="H405" s="48">
        <f t="shared" si="13"/>
        <v>93600</v>
      </c>
      <c r="I405" s="43">
        <v>301600</v>
      </c>
      <c r="J405" s="44">
        <v>1</v>
      </c>
      <c r="K405" s="44">
        <v>0</v>
      </c>
      <c r="L405" s="44">
        <v>0</v>
      </c>
      <c r="M405" s="44">
        <v>15</v>
      </c>
      <c r="N405" s="45">
        <v>0.154</v>
      </c>
      <c r="O405" s="46">
        <f t="shared" si="14"/>
        <v>16.154</v>
      </c>
      <c r="P405" s="56" t="s">
        <v>908</v>
      </c>
    </row>
    <row r="406" spans="1:16" ht="22.5">
      <c r="A406" s="9">
        <v>406</v>
      </c>
      <c r="B406" s="26" t="s">
        <v>782</v>
      </c>
      <c r="C406" s="26" t="s">
        <v>990</v>
      </c>
      <c r="D406" s="26" t="s">
        <v>783</v>
      </c>
      <c r="E406" s="31" t="s">
        <v>784</v>
      </c>
      <c r="F406" s="86">
        <v>42477</v>
      </c>
      <c r="G406" s="48">
        <v>3300000</v>
      </c>
      <c r="H406" s="48">
        <f t="shared" si="13"/>
        <v>1385280</v>
      </c>
      <c r="I406" s="48">
        <v>4685280</v>
      </c>
      <c r="J406" s="54">
        <v>15</v>
      </c>
      <c r="K406" s="54">
        <v>0</v>
      </c>
      <c r="L406" s="55">
        <v>0</v>
      </c>
      <c r="M406" s="54">
        <v>0</v>
      </c>
      <c r="N406" s="54">
        <v>0.425</v>
      </c>
      <c r="O406" s="46">
        <f t="shared" si="14"/>
        <v>15.425</v>
      </c>
      <c r="P406" s="34" t="s">
        <v>993</v>
      </c>
    </row>
    <row r="407" spans="1:16" ht="22.5">
      <c r="A407" s="9">
        <v>407</v>
      </c>
      <c r="B407" s="35" t="s">
        <v>187</v>
      </c>
      <c r="C407" s="35" t="s">
        <v>905</v>
      </c>
      <c r="D407" s="35" t="s">
        <v>785</v>
      </c>
      <c r="E407" s="27" t="s">
        <v>786</v>
      </c>
      <c r="F407" s="36">
        <v>38977</v>
      </c>
      <c r="G407" s="37">
        <v>740000</v>
      </c>
      <c r="H407" s="29">
        <f t="shared" si="13"/>
        <v>333000</v>
      </c>
      <c r="I407" s="38">
        <v>1073000</v>
      </c>
      <c r="J407" s="32">
        <v>15</v>
      </c>
      <c r="K407" s="32">
        <v>0</v>
      </c>
      <c r="L407" s="32">
        <v>0</v>
      </c>
      <c r="M407" s="32">
        <v>0</v>
      </c>
      <c r="N407" s="39">
        <v>0.391</v>
      </c>
      <c r="O407" s="18">
        <f t="shared" si="14"/>
        <v>15.391</v>
      </c>
      <c r="P407" s="34" t="s">
        <v>908</v>
      </c>
    </row>
    <row r="408" spans="1:16" ht="12.75">
      <c r="A408" s="9">
        <v>408</v>
      </c>
      <c r="B408" s="35" t="s">
        <v>187</v>
      </c>
      <c r="C408" s="35" t="s">
        <v>905</v>
      </c>
      <c r="D408" s="35" t="s">
        <v>787</v>
      </c>
      <c r="E408" s="27" t="s">
        <v>788</v>
      </c>
      <c r="F408" s="36">
        <v>38977</v>
      </c>
      <c r="G408" s="37">
        <v>500000</v>
      </c>
      <c r="H408" s="29">
        <f t="shared" si="13"/>
        <v>225000</v>
      </c>
      <c r="I408" s="38">
        <v>725000</v>
      </c>
      <c r="J408" s="32">
        <v>15</v>
      </c>
      <c r="K408" s="32">
        <v>0</v>
      </c>
      <c r="L408" s="32">
        <v>0</v>
      </c>
      <c r="M408" s="32">
        <v>0</v>
      </c>
      <c r="N408" s="39">
        <v>0.3897</v>
      </c>
      <c r="O408" s="18">
        <f t="shared" si="14"/>
        <v>15.3897</v>
      </c>
      <c r="P408" s="34" t="s">
        <v>908</v>
      </c>
    </row>
    <row r="409" spans="1:16" ht="12.75">
      <c r="A409" s="9">
        <v>409</v>
      </c>
      <c r="B409" s="35" t="s">
        <v>789</v>
      </c>
      <c r="C409" s="35" t="s">
        <v>939</v>
      </c>
      <c r="D409" s="35" t="s">
        <v>790</v>
      </c>
      <c r="E409" s="27" t="s">
        <v>791</v>
      </c>
      <c r="F409" s="36">
        <v>26240</v>
      </c>
      <c r="G409" s="29">
        <v>1846000</v>
      </c>
      <c r="H409" s="29">
        <f t="shared" si="13"/>
        <v>382680</v>
      </c>
      <c r="I409" s="38">
        <v>2228680</v>
      </c>
      <c r="J409" s="32">
        <v>15</v>
      </c>
      <c r="K409" s="32">
        <v>0</v>
      </c>
      <c r="L409" s="32">
        <v>0</v>
      </c>
      <c r="M409" s="32">
        <v>0</v>
      </c>
      <c r="N409" s="39">
        <v>0.2624</v>
      </c>
      <c r="O409" s="18">
        <f t="shared" si="14"/>
        <v>15.2624</v>
      </c>
      <c r="P409" s="34" t="s">
        <v>993</v>
      </c>
    </row>
    <row r="410" spans="1:16" ht="12.75">
      <c r="A410" s="9">
        <v>410</v>
      </c>
      <c r="B410" s="49" t="s">
        <v>413</v>
      </c>
      <c r="C410" s="95" t="s">
        <v>965</v>
      </c>
      <c r="D410" s="49" t="s">
        <v>792</v>
      </c>
      <c r="E410" s="96" t="s">
        <v>793</v>
      </c>
      <c r="F410" s="102">
        <v>22000</v>
      </c>
      <c r="G410" s="97">
        <v>75000</v>
      </c>
      <c r="H410" s="75">
        <f t="shared" si="13"/>
        <v>6000</v>
      </c>
      <c r="I410" s="97">
        <v>81000</v>
      </c>
      <c r="J410" s="55">
        <v>15</v>
      </c>
      <c r="K410" s="54">
        <v>0</v>
      </c>
      <c r="L410" s="55">
        <v>0</v>
      </c>
      <c r="M410" s="54">
        <v>0</v>
      </c>
      <c r="N410" s="88">
        <v>0.22</v>
      </c>
      <c r="O410" s="18">
        <f t="shared" si="14"/>
        <v>15.22</v>
      </c>
      <c r="P410" s="34" t="s">
        <v>908</v>
      </c>
    </row>
    <row r="411" spans="1:16" ht="12.75">
      <c r="A411" s="9">
        <v>411</v>
      </c>
      <c r="B411" s="26" t="s">
        <v>197</v>
      </c>
      <c r="C411" s="50" t="s">
        <v>948</v>
      </c>
      <c r="D411" s="26" t="s">
        <v>794</v>
      </c>
      <c r="E411" s="51" t="s">
        <v>795</v>
      </c>
      <c r="F411" s="52">
        <v>13121</v>
      </c>
      <c r="G411" s="53">
        <v>600000</v>
      </c>
      <c r="H411" s="48">
        <f t="shared" si="13"/>
        <v>270000</v>
      </c>
      <c r="I411" s="53">
        <v>870000</v>
      </c>
      <c r="J411" s="54">
        <v>15</v>
      </c>
      <c r="K411" s="54">
        <v>0</v>
      </c>
      <c r="L411" s="55">
        <v>0</v>
      </c>
      <c r="M411" s="54">
        <v>0</v>
      </c>
      <c r="N411" s="54">
        <v>0.131</v>
      </c>
      <c r="O411" s="18">
        <f t="shared" si="14"/>
        <v>15.131</v>
      </c>
      <c r="P411" s="56" t="s">
        <v>908</v>
      </c>
    </row>
    <row r="412" spans="1:16" ht="22.5">
      <c r="A412" s="9">
        <v>412</v>
      </c>
      <c r="B412" s="26" t="s">
        <v>445</v>
      </c>
      <c r="C412" s="26" t="s">
        <v>1111</v>
      </c>
      <c r="D412" s="35" t="s">
        <v>796</v>
      </c>
      <c r="E412" s="27" t="s">
        <v>797</v>
      </c>
      <c r="F412" s="28">
        <v>10000</v>
      </c>
      <c r="G412" s="37">
        <v>2275000</v>
      </c>
      <c r="H412" s="29">
        <f t="shared" si="13"/>
        <v>858000</v>
      </c>
      <c r="I412" s="38">
        <v>3133000</v>
      </c>
      <c r="J412" s="32">
        <v>15</v>
      </c>
      <c r="K412" s="32">
        <v>0</v>
      </c>
      <c r="L412" s="32">
        <v>0</v>
      </c>
      <c r="M412" s="32">
        <v>0</v>
      </c>
      <c r="N412" s="39">
        <v>0.101</v>
      </c>
      <c r="O412" s="18">
        <f t="shared" si="14"/>
        <v>15.101</v>
      </c>
      <c r="P412" s="34" t="s">
        <v>908</v>
      </c>
    </row>
    <row r="413" spans="1:16" ht="22.5">
      <c r="A413" s="9">
        <v>413</v>
      </c>
      <c r="B413" s="35" t="s">
        <v>918</v>
      </c>
      <c r="C413" s="35" t="s">
        <v>919</v>
      </c>
      <c r="D413" s="35" t="s">
        <v>798</v>
      </c>
      <c r="E413" s="27" t="s">
        <v>799</v>
      </c>
      <c r="F413" s="36">
        <v>7900</v>
      </c>
      <c r="G413" s="37">
        <v>1800000</v>
      </c>
      <c r="H413" s="29">
        <f t="shared" si="13"/>
        <v>706000</v>
      </c>
      <c r="I413" s="38">
        <v>2506000</v>
      </c>
      <c r="J413" s="32">
        <v>15</v>
      </c>
      <c r="K413" s="32">
        <v>0</v>
      </c>
      <c r="L413" s="32">
        <v>0</v>
      </c>
      <c r="M413" s="32">
        <v>0</v>
      </c>
      <c r="N413" s="39">
        <v>0.08</v>
      </c>
      <c r="O413" s="18">
        <f t="shared" si="14"/>
        <v>15.08</v>
      </c>
      <c r="P413" s="34" t="s">
        <v>908</v>
      </c>
    </row>
    <row r="414" spans="1:16" ht="33.75">
      <c r="A414" s="9">
        <v>414</v>
      </c>
      <c r="B414" s="35" t="s">
        <v>918</v>
      </c>
      <c r="C414" s="35" t="s">
        <v>919</v>
      </c>
      <c r="D414" s="35" t="s">
        <v>800</v>
      </c>
      <c r="E414" s="27" t="s">
        <v>801</v>
      </c>
      <c r="F414" s="36">
        <v>7900</v>
      </c>
      <c r="G414" s="37">
        <v>666000</v>
      </c>
      <c r="H414" s="29">
        <f t="shared" si="13"/>
        <v>299700</v>
      </c>
      <c r="I414" s="38">
        <v>965700</v>
      </c>
      <c r="J414" s="32">
        <v>15</v>
      </c>
      <c r="K414" s="32">
        <v>0</v>
      </c>
      <c r="L414" s="32">
        <v>0</v>
      </c>
      <c r="M414" s="32">
        <v>0</v>
      </c>
      <c r="N414" s="39">
        <v>0.079</v>
      </c>
      <c r="O414" s="18">
        <f t="shared" si="14"/>
        <v>15.079</v>
      </c>
      <c r="P414" s="34" t="s">
        <v>908</v>
      </c>
    </row>
    <row r="415" spans="1:16" ht="22.5">
      <c r="A415" s="9">
        <v>415</v>
      </c>
      <c r="B415" s="26" t="s">
        <v>84</v>
      </c>
      <c r="C415" s="26" t="s">
        <v>926</v>
      </c>
      <c r="D415" s="26" t="s">
        <v>802</v>
      </c>
      <c r="E415" s="31" t="s">
        <v>803</v>
      </c>
      <c r="F415" s="28">
        <v>5516</v>
      </c>
      <c r="G415" s="29">
        <v>500000</v>
      </c>
      <c r="H415" s="29">
        <f t="shared" si="13"/>
        <v>225000</v>
      </c>
      <c r="I415" s="29">
        <v>725000</v>
      </c>
      <c r="J415" s="31">
        <v>15</v>
      </c>
      <c r="K415" s="31">
        <v>0</v>
      </c>
      <c r="L415" s="30">
        <v>0</v>
      </c>
      <c r="M415" s="31">
        <v>0</v>
      </c>
      <c r="N415" s="33">
        <v>0.055</v>
      </c>
      <c r="O415" s="18">
        <f t="shared" si="14"/>
        <v>15.055</v>
      </c>
      <c r="P415" s="34" t="s">
        <v>908</v>
      </c>
    </row>
    <row r="416" spans="1:16" ht="22.5">
      <c r="A416" s="9">
        <v>416</v>
      </c>
      <c r="B416" s="35" t="s">
        <v>686</v>
      </c>
      <c r="C416" s="35" t="s">
        <v>981</v>
      </c>
      <c r="D416" s="35" t="s">
        <v>804</v>
      </c>
      <c r="E416" s="27" t="s">
        <v>805</v>
      </c>
      <c r="F416" s="36">
        <v>4500</v>
      </c>
      <c r="G416" s="37">
        <v>575000</v>
      </c>
      <c r="H416" s="29">
        <f t="shared" si="13"/>
        <v>258750</v>
      </c>
      <c r="I416" s="38">
        <v>833750</v>
      </c>
      <c r="J416" s="32">
        <v>15</v>
      </c>
      <c r="K416" s="32">
        <v>0</v>
      </c>
      <c r="L416" s="32">
        <v>0</v>
      </c>
      <c r="M416" s="32">
        <v>0</v>
      </c>
      <c r="N416" s="39">
        <v>0.046</v>
      </c>
      <c r="O416" s="18">
        <f t="shared" si="14"/>
        <v>15.046</v>
      </c>
      <c r="P416" s="34" t="s">
        <v>908</v>
      </c>
    </row>
    <row r="417" spans="1:16" ht="22.5">
      <c r="A417" s="9">
        <v>417</v>
      </c>
      <c r="B417" s="26" t="s">
        <v>686</v>
      </c>
      <c r="C417" s="26" t="s">
        <v>981</v>
      </c>
      <c r="D417" s="26" t="s">
        <v>806</v>
      </c>
      <c r="E417" s="27" t="s">
        <v>807</v>
      </c>
      <c r="F417" s="36">
        <v>4500</v>
      </c>
      <c r="G417" s="37">
        <v>3000000</v>
      </c>
      <c r="H417" s="29">
        <f t="shared" si="13"/>
        <v>470000</v>
      </c>
      <c r="I417" s="38">
        <v>3470000</v>
      </c>
      <c r="J417" s="32">
        <v>15</v>
      </c>
      <c r="K417" s="32">
        <v>0</v>
      </c>
      <c r="L417" s="32">
        <v>0</v>
      </c>
      <c r="M417" s="32">
        <v>0</v>
      </c>
      <c r="N417" s="39">
        <v>0.045</v>
      </c>
      <c r="O417" s="18">
        <f t="shared" si="14"/>
        <v>15.045</v>
      </c>
      <c r="P417" s="34" t="s">
        <v>908</v>
      </c>
    </row>
    <row r="418" spans="1:16" ht="22.5">
      <c r="A418" s="9">
        <v>418</v>
      </c>
      <c r="B418" s="35" t="s">
        <v>209</v>
      </c>
      <c r="C418" s="35" t="s">
        <v>1111</v>
      </c>
      <c r="D418" s="35" t="s">
        <v>808</v>
      </c>
      <c r="E418" s="32" t="s">
        <v>809</v>
      </c>
      <c r="F418" s="94">
        <v>3010</v>
      </c>
      <c r="G418" s="38">
        <v>8000</v>
      </c>
      <c r="H418" s="29">
        <f t="shared" si="13"/>
        <v>3600</v>
      </c>
      <c r="I418" s="38">
        <v>11600</v>
      </c>
      <c r="J418" s="32">
        <v>15</v>
      </c>
      <c r="K418" s="32">
        <v>0</v>
      </c>
      <c r="L418" s="32">
        <v>0</v>
      </c>
      <c r="M418" s="32">
        <v>0</v>
      </c>
      <c r="N418" s="39">
        <v>0.03</v>
      </c>
      <c r="O418" s="18">
        <v>15.032</v>
      </c>
      <c r="P418" s="34" t="s">
        <v>908</v>
      </c>
    </row>
    <row r="419" spans="1:16" ht="22.5">
      <c r="A419" s="9">
        <v>419</v>
      </c>
      <c r="B419" s="35" t="s">
        <v>209</v>
      </c>
      <c r="C419" s="35" t="s">
        <v>1111</v>
      </c>
      <c r="D419" s="35" t="s">
        <v>810</v>
      </c>
      <c r="E419" s="32" t="s">
        <v>811</v>
      </c>
      <c r="F419" s="94">
        <v>3010</v>
      </c>
      <c r="G419" s="38">
        <v>470000</v>
      </c>
      <c r="H419" s="29">
        <f t="shared" si="13"/>
        <v>211500</v>
      </c>
      <c r="I419" s="38">
        <v>681500</v>
      </c>
      <c r="J419" s="32">
        <v>15</v>
      </c>
      <c r="K419" s="32">
        <v>0</v>
      </c>
      <c r="L419" s="32">
        <v>0</v>
      </c>
      <c r="M419" s="32">
        <v>0</v>
      </c>
      <c r="N419" s="39">
        <v>0.03</v>
      </c>
      <c r="O419" s="18">
        <v>15.031</v>
      </c>
      <c r="P419" s="34" t="s">
        <v>908</v>
      </c>
    </row>
    <row r="420" spans="1:16" ht="22.5">
      <c r="A420" s="9">
        <v>420</v>
      </c>
      <c r="B420" s="35" t="s">
        <v>209</v>
      </c>
      <c r="C420" s="35" t="s">
        <v>1111</v>
      </c>
      <c r="D420" s="35" t="s">
        <v>812</v>
      </c>
      <c r="E420" s="32" t="s">
        <v>813</v>
      </c>
      <c r="F420" s="94">
        <v>3010</v>
      </c>
      <c r="G420" s="38">
        <v>290000</v>
      </c>
      <c r="H420" s="29">
        <f t="shared" si="13"/>
        <v>130500</v>
      </c>
      <c r="I420" s="38">
        <v>420500</v>
      </c>
      <c r="J420" s="32">
        <v>15</v>
      </c>
      <c r="K420" s="32">
        <v>0</v>
      </c>
      <c r="L420" s="32">
        <v>0</v>
      </c>
      <c r="M420" s="32">
        <v>0</v>
      </c>
      <c r="N420" s="39">
        <v>0.03</v>
      </c>
      <c r="O420" s="18">
        <f aca="true" t="shared" si="15" ref="O420:O430">SUM(J420:N420)</f>
        <v>15.03</v>
      </c>
      <c r="P420" s="34" t="s">
        <v>908</v>
      </c>
    </row>
    <row r="421" spans="1:16" ht="22.5">
      <c r="A421" s="9">
        <v>421</v>
      </c>
      <c r="B421" s="35" t="s">
        <v>814</v>
      </c>
      <c r="C421" s="41" t="s">
        <v>981</v>
      </c>
      <c r="D421" s="35" t="s">
        <v>815</v>
      </c>
      <c r="E421" s="27" t="s">
        <v>816</v>
      </c>
      <c r="F421" s="36">
        <v>1085</v>
      </c>
      <c r="G421" s="42">
        <v>450000</v>
      </c>
      <c r="H421" s="48">
        <f t="shared" si="13"/>
        <v>133054</v>
      </c>
      <c r="I421" s="43">
        <v>583054</v>
      </c>
      <c r="J421" s="44">
        <v>15</v>
      </c>
      <c r="K421" s="44">
        <v>0</v>
      </c>
      <c r="L421" s="44">
        <v>0</v>
      </c>
      <c r="M421" s="44">
        <v>0</v>
      </c>
      <c r="N421" s="45">
        <v>0.011</v>
      </c>
      <c r="O421" s="46">
        <f t="shared" si="15"/>
        <v>15.011</v>
      </c>
      <c r="P421" s="34" t="s">
        <v>993</v>
      </c>
    </row>
    <row r="422" spans="1:16" ht="22.5">
      <c r="A422" s="9">
        <v>422</v>
      </c>
      <c r="B422" s="35" t="s">
        <v>817</v>
      </c>
      <c r="C422" s="35" t="s">
        <v>990</v>
      </c>
      <c r="D422" s="35" t="s">
        <v>819</v>
      </c>
      <c r="E422" s="27" t="s">
        <v>820</v>
      </c>
      <c r="F422" s="36">
        <v>1500</v>
      </c>
      <c r="G422" s="37">
        <v>446000</v>
      </c>
      <c r="H422" s="75">
        <f t="shared" si="13"/>
        <v>89200</v>
      </c>
      <c r="I422" s="38">
        <v>535200</v>
      </c>
      <c r="J422" s="32">
        <v>15</v>
      </c>
      <c r="K422" s="32">
        <v>0</v>
      </c>
      <c r="L422" s="32">
        <v>0</v>
      </c>
      <c r="M422" s="32">
        <v>0</v>
      </c>
      <c r="N422" s="39">
        <v>0.001</v>
      </c>
      <c r="O422" s="18">
        <f t="shared" si="15"/>
        <v>15.001</v>
      </c>
      <c r="P422" s="34" t="s">
        <v>908</v>
      </c>
    </row>
    <row r="423" spans="1:16" ht="22.5">
      <c r="A423" s="9">
        <v>423</v>
      </c>
      <c r="B423" s="26" t="s">
        <v>184</v>
      </c>
      <c r="C423" s="50" t="s">
        <v>1051</v>
      </c>
      <c r="D423" s="26" t="s">
        <v>821</v>
      </c>
      <c r="E423" s="51" t="s">
        <v>822</v>
      </c>
      <c r="F423" s="84">
        <v>40377</v>
      </c>
      <c r="G423" s="53">
        <v>1000000</v>
      </c>
      <c r="H423" s="48">
        <f t="shared" si="13"/>
        <v>430000</v>
      </c>
      <c r="I423" s="53">
        <v>1430000</v>
      </c>
      <c r="J423" s="54">
        <v>1</v>
      </c>
      <c r="K423" s="54">
        <v>0</v>
      </c>
      <c r="L423" s="55">
        <v>0</v>
      </c>
      <c r="M423" s="54">
        <v>0</v>
      </c>
      <c r="N423" s="88">
        <v>0.404</v>
      </c>
      <c r="O423" s="18">
        <f t="shared" si="15"/>
        <v>1.404</v>
      </c>
      <c r="P423" s="34" t="s">
        <v>993</v>
      </c>
    </row>
    <row r="424" spans="1:16" ht="22.5">
      <c r="A424" s="9">
        <v>424</v>
      </c>
      <c r="B424" s="35" t="s">
        <v>396</v>
      </c>
      <c r="C424" s="35" t="s">
        <v>965</v>
      </c>
      <c r="D424" s="35" t="s">
        <v>823</v>
      </c>
      <c r="E424" s="27" t="s">
        <v>824</v>
      </c>
      <c r="F424" s="36">
        <v>40221</v>
      </c>
      <c r="G424" s="37">
        <v>32300000</v>
      </c>
      <c r="H424" s="29">
        <f t="shared" si="13"/>
        <v>9128000</v>
      </c>
      <c r="I424" s="38">
        <v>41428000</v>
      </c>
      <c r="J424" s="32">
        <v>1</v>
      </c>
      <c r="K424" s="32">
        <v>0</v>
      </c>
      <c r="L424" s="32">
        <v>0</v>
      </c>
      <c r="M424" s="32">
        <v>0</v>
      </c>
      <c r="N424" s="39">
        <v>0.402</v>
      </c>
      <c r="O424" s="18">
        <f t="shared" si="15"/>
        <v>1.4020000000000001</v>
      </c>
      <c r="P424" s="34" t="s">
        <v>908</v>
      </c>
    </row>
    <row r="425" spans="1:16" ht="12.75">
      <c r="A425" s="9">
        <v>425</v>
      </c>
      <c r="B425" s="72" t="s">
        <v>1075</v>
      </c>
      <c r="C425" s="72" t="s">
        <v>961</v>
      </c>
      <c r="D425" s="72" t="s">
        <v>825</v>
      </c>
      <c r="E425" s="73" t="s">
        <v>826</v>
      </c>
      <c r="F425" s="74">
        <v>24062</v>
      </c>
      <c r="G425" s="103">
        <v>600000</v>
      </c>
      <c r="H425" s="29">
        <f t="shared" si="13"/>
        <v>270000</v>
      </c>
      <c r="I425" s="103">
        <v>870000</v>
      </c>
      <c r="J425" s="76">
        <v>1</v>
      </c>
      <c r="K425" s="76">
        <v>0</v>
      </c>
      <c r="L425" s="30">
        <v>0</v>
      </c>
      <c r="M425" s="76">
        <v>0</v>
      </c>
      <c r="N425" s="77">
        <v>0.241</v>
      </c>
      <c r="O425" s="18">
        <f t="shared" si="15"/>
        <v>1.241</v>
      </c>
      <c r="P425" s="34" t="s">
        <v>908</v>
      </c>
    </row>
    <row r="426" spans="1:16" ht="33.75">
      <c r="A426" s="9">
        <v>426</v>
      </c>
      <c r="B426" s="35" t="s">
        <v>416</v>
      </c>
      <c r="C426" s="35" t="s">
        <v>1111</v>
      </c>
      <c r="D426" s="35" t="s">
        <v>827</v>
      </c>
      <c r="E426" s="27" t="s">
        <v>828</v>
      </c>
      <c r="F426" s="36">
        <v>21000</v>
      </c>
      <c r="G426" s="75">
        <v>325000</v>
      </c>
      <c r="H426" s="75">
        <f t="shared" si="13"/>
        <v>146250</v>
      </c>
      <c r="I426" s="38">
        <v>471250</v>
      </c>
      <c r="J426" s="32">
        <v>1</v>
      </c>
      <c r="K426" s="32">
        <v>0</v>
      </c>
      <c r="L426" s="32">
        <v>0</v>
      </c>
      <c r="M426" s="32">
        <v>0</v>
      </c>
      <c r="N426" s="33">
        <v>0.21</v>
      </c>
      <c r="O426" s="18">
        <f t="shared" si="15"/>
        <v>1.21</v>
      </c>
      <c r="P426" s="34" t="s">
        <v>908</v>
      </c>
    </row>
    <row r="427" spans="1:16" ht="33.75">
      <c r="A427" s="9">
        <v>427</v>
      </c>
      <c r="B427" s="26" t="s">
        <v>829</v>
      </c>
      <c r="C427" s="26" t="s">
        <v>961</v>
      </c>
      <c r="D427" s="49" t="s">
        <v>830</v>
      </c>
      <c r="E427" s="26" t="s">
        <v>831</v>
      </c>
      <c r="F427" s="28">
        <v>5150</v>
      </c>
      <c r="G427" s="29">
        <v>650000</v>
      </c>
      <c r="H427" s="29">
        <f t="shared" si="13"/>
        <v>292500</v>
      </c>
      <c r="I427" s="29">
        <v>942500</v>
      </c>
      <c r="J427" s="31">
        <v>1</v>
      </c>
      <c r="K427" s="31">
        <v>0</v>
      </c>
      <c r="L427" s="30">
        <v>0</v>
      </c>
      <c r="M427" s="31">
        <v>0</v>
      </c>
      <c r="N427" s="33">
        <v>0.0515</v>
      </c>
      <c r="O427" s="18">
        <f t="shared" si="15"/>
        <v>1.0515</v>
      </c>
      <c r="P427" s="34" t="s">
        <v>908</v>
      </c>
    </row>
    <row r="428" spans="1:16" ht="22.5">
      <c r="A428" s="9">
        <v>428</v>
      </c>
      <c r="B428" s="26" t="s">
        <v>832</v>
      </c>
      <c r="C428" s="26" t="s">
        <v>910</v>
      </c>
      <c r="D428" s="26" t="s">
        <v>833</v>
      </c>
      <c r="E428" s="27" t="s">
        <v>834</v>
      </c>
      <c r="F428" s="28">
        <v>5030</v>
      </c>
      <c r="G428" s="29">
        <v>1730000</v>
      </c>
      <c r="H428" s="29">
        <f t="shared" si="13"/>
        <v>683600</v>
      </c>
      <c r="I428" s="29">
        <v>2413600</v>
      </c>
      <c r="J428" s="31">
        <v>1</v>
      </c>
      <c r="K428" s="31">
        <v>0</v>
      </c>
      <c r="L428" s="30">
        <v>0</v>
      </c>
      <c r="M428" s="31">
        <v>0</v>
      </c>
      <c r="N428" s="33">
        <v>0.05</v>
      </c>
      <c r="O428" s="18">
        <f t="shared" si="15"/>
        <v>1.05</v>
      </c>
      <c r="P428" s="34" t="s">
        <v>908</v>
      </c>
    </row>
    <row r="429" spans="1:16" ht="22.5">
      <c r="A429" s="9">
        <v>429</v>
      </c>
      <c r="B429" s="35" t="s">
        <v>209</v>
      </c>
      <c r="C429" s="35" t="s">
        <v>1111</v>
      </c>
      <c r="D429" s="35" t="s">
        <v>835</v>
      </c>
      <c r="E429" s="32" t="s">
        <v>836</v>
      </c>
      <c r="F429" s="94">
        <v>3010</v>
      </c>
      <c r="G429" s="38">
        <v>20000</v>
      </c>
      <c r="H429" s="29">
        <f t="shared" si="13"/>
        <v>9000</v>
      </c>
      <c r="I429" s="38">
        <v>29000</v>
      </c>
      <c r="J429" s="32">
        <v>1</v>
      </c>
      <c r="K429" s="32">
        <v>0</v>
      </c>
      <c r="L429" s="32">
        <v>0</v>
      </c>
      <c r="M429" s="32">
        <v>0</v>
      </c>
      <c r="N429" s="39">
        <v>0.03</v>
      </c>
      <c r="O429" s="46">
        <f t="shared" si="15"/>
        <v>1.03</v>
      </c>
      <c r="P429" s="34" t="s">
        <v>908</v>
      </c>
    </row>
    <row r="430" spans="1:16" ht="12.75">
      <c r="A430" s="9">
        <v>430</v>
      </c>
      <c r="B430" s="26" t="s">
        <v>837</v>
      </c>
      <c r="C430" s="26" t="s">
        <v>981</v>
      </c>
      <c r="D430" s="26" t="s">
        <v>838</v>
      </c>
      <c r="E430" s="27" t="s">
        <v>839</v>
      </c>
      <c r="F430" s="28">
        <v>192</v>
      </c>
      <c r="G430" s="29">
        <v>1257725</v>
      </c>
      <c r="H430" s="29">
        <f t="shared" si="13"/>
        <v>532472</v>
      </c>
      <c r="I430" s="29">
        <v>1790197</v>
      </c>
      <c r="J430" s="31">
        <v>1</v>
      </c>
      <c r="K430" s="31">
        <v>0</v>
      </c>
      <c r="L430" s="32">
        <v>0</v>
      </c>
      <c r="M430" s="31">
        <v>0</v>
      </c>
      <c r="N430" s="33">
        <v>0.002</v>
      </c>
      <c r="O430" s="18">
        <f t="shared" si="15"/>
        <v>1.002</v>
      </c>
      <c r="P430" s="34" t="s">
        <v>908</v>
      </c>
    </row>
    <row r="431" spans="1:16" ht="12.75">
      <c r="A431" s="9"/>
      <c r="B431" s="35"/>
      <c r="C431" s="41"/>
      <c r="D431" s="35"/>
      <c r="E431" s="27"/>
      <c r="F431" s="36"/>
      <c r="G431" s="43"/>
      <c r="H431" s="87"/>
      <c r="I431" s="43"/>
      <c r="J431" s="44"/>
      <c r="K431" s="44"/>
      <c r="L431" s="44"/>
      <c r="M431" s="44"/>
      <c r="N431" s="44"/>
      <c r="O431" s="46"/>
      <c r="P431" s="34"/>
    </row>
    <row r="432" spans="1:16" ht="13.5" thickBot="1">
      <c r="A432" s="104"/>
      <c r="B432" s="26"/>
      <c r="C432" s="26"/>
      <c r="D432" s="26"/>
      <c r="E432" s="26"/>
      <c r="F432" s="66" t="s">
        <v>840</v>
      </c>
      <c r="G432" s="105">
        <f>SUM(G3:G430)</f>
        <v>1044355084</v>
      </c>
      <c r="H432" s="105">
        <f>SUM(H3:H430)</f>
        <v>333379664</v>
      </c>
      <c r="I432" s="105">
        <f>SUM(I3:I430)</f>
        <v>1377734748</v>
      </c>
      <c r="J432" s="31"/>
      <c r="K432" s="31"/>
      <c r="L432" s="30"/>
      <c r="M432" s="31"/>
      <c r="N432" s="33"/>
      <c r="O432" s="10"/>
      <c r="P432" s="58"/>
    </row>
    <row r="433" spans="1:16" ht="13.5" thickTop="1">
      <c r="A433" s="106" t="s">
        <v>841</v>
      </c>
      <c r="B433" s="26"/>
      <c r="C433" s="26"/>
      <c r="D433" s="26"/>
      <c r="E433" s="26"/>
      <c r="F433" s="28"/>
      <c r="G433" s="29"/>
      <c r="H433" s="29"/>
      <c r="I433" s="29"/>
      <c r="J433" s="31"/>
      <c r="K433" s="31"/>
      <c r="L433" s="30"/>
      <c r="M433" s="31"/>
      <c r="N433" s="33"/>
      <c r="O433" s="10"/>
      <c r="P433" s="58"/>
    </row>
    <row r="434" ht="12.75">
      <c r="A434" s="107" t="s">
        <v>842</v>
      </c>
    </row>
  </sheetData>
  <autoFilter ref="A2:P430"/>
  <printOptions gridLines="1" horizontalCentered="1"/>
  <pageMargins left="0.5" right="0.5" top="1" bottom="1" header="0.5" footer="0.5"/>
  <pageSetup fitToHeight="20" fitToWidth="1" horizontalDpi="600" verticalDpi="600" orientation="landscape" scale="66" r:id="rId1"/>
  <headerFooter alignWithMargins="0">
    <oddHeader>&amp;LAppendix C.7 - Federal Fiscal Year 2010 Project Priority List&amp;CMaster List&amp;RPage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182"/>
  <sheetViews>
    <sheetView tabSelected="1" workbookViewId="0" topLeftCell="A161">
      <selection activeCell="C166" sqref="C166"/>
    </sheetView>
  </sheetViews>
  <sheetFormatPr defaultColWidth="9.140625" defaultRowHeight="12.75"/>
  <cols>
    <col min="1" max="1" width="5.140625" style="0" customWidth="1"/>
    <col min="2" max="2" width="12.140625" style="0" customWidth="1"/>
    <col min="3" max="3" width="11.00390625" style="0" customWidth="1"/>
    <col min="4" max="4" width="28.7109375" style="0" customWidth="1"/>
    <col min="5" max="5" width="13.421875" style="0" customWidth="1"/>
    <col min="6" max="6" width="11.00390625" style="0" customWidth="1"/>
    <col min="7" max="7" width="15.57421875" style="0" customWidth="1"/>
    <col min="8" max="8" width="14.140625" style="0" customWidth="1"/>
    <col min="9" max="9" width="15.00390625" style="0" customWidth="1"/>
    <col min="10" max="10" width="5.7109375" style="0" customWidth="1"/>
    <col min="11" max="11" width="4.28125" style="0" customWidth="1"/>
    <col min="12" max="12" width="4.140625" style="0" customWidth="1"/>
    <col min="13" max="13" width="3.7109375" style="0" customWidth="1"/>
    <col min="14" max="14" width="6.28125" style="0" customWidth="1"/>
    <col min="16" max="16" width="11.140625" style="0" customWidth="1"/>
  </cols>
  <sheetData>
    <row r="1" spans="2:15" ht="15.75">
      <c r="B1" s="108" t="s">
        <v>61</v>
      </c>
      <c r="G1" s="109"/>
      <c r="O1" s="110"/>
    </row>
    <row r="2" spans="1:17" ht="33.75">
      <c r="A2" s="2" t="s">
        <v>888</v>
      </c>
      <c r="B2" s="4" t="s">
        <v>889</v>
      </c>
      <c r="C2" s="4" t="s">
        <v>890</v>
      </c>
      <c r="D2" s="4" t="s">
        <v>891</v>
      </c>
      <c r="E2" s="2" t="s">
        <v>892</v>
      </c>
      <c r="F2" s="5" t="s">
        <v>893</v>
      </c>
      <c r="G2" s="111" t="s">
        <v>894</v>
      </c>
      <c r="H2" s="112" t="s">
        <v>895</v>
      </c>
      <c r="I2" s="6" t="s">
        <v>896</v>
      </c>
      <c r="J2" s="4" t="s">
        <v>897</v>
      </c>
      <c r="K2" s="4" t="s">
        <v>898</v>
      </c>
      <c r="L2" s="3" t="s">
        <v>899</v>
      </c>
      <c r="M2" s="4" t="s">
        <v>900</v>
      </c>
      <c r="N2" s="7" t="s">
        <v>901</v>
      </c>
      <c r="O2" s="113" t="s">
        <v>902</v>
      </c>
      <c r="P2" s="8" t="s">
        <v>903</v>
      </c>
      <c r="Q2" s="114" t="s">
        <v>843</v>
      </c>
    </row>
    <row r="3" spans="1:16" ht="12.75">
      <c r="A3" s="115"/>
      <c r="B3" s="116" t="s">
        <v>844</v>
      </c>
      <c r="C3" s="4"/>
      <c r="D3" s="4"/>
      <c r="E3" s="2"/>
      <c r="F3" s="5"/>
      <c r="G3" s="111"/>
      <c r="H3" s="112"/>
      <c r="I3" s="6"/>
      <c r="J3" s="4"/>
      <c r="K3" s="4"/>
      <c r="L3" s="3"/>
      <c r="M3" s="4"/>
      <c r="N3" s="7"/>
      <c r="O3" s="113"/>
      <c r="P3" s="8"/>
    </row>
    <row r="4" spans="1:16" ht="25.5">
      <c r="A4" s="2" t="s">
        <v>845</v>
      </c>
      <c r="B4" s="117" t="s">
        <v>846</v>
      </c>
      <c r="C4" s="118" t="s">
        <v>914</v>
      </c>
      <c r="D4" s="118" t="s">
        <v>847</v>
      </c>
      <c r="E4" s="117" t="s">
        <v>848</v>
      </c>
      <c r="F4" s="119">
        <v>22771</v>
      </c>
      <c r="G4" s="120">
        <v>500000</v>
      </c>
      <c r="H4" s="29">
        <f>I4-G4</f>
        <v>0</v>
      </c>
      <c r="I4" s="120">
        <v>500000</v>
      </c>
      <c r="J4" s="31">
        <v>250</v>
      </c>
      <c r="K4" s="31">
        <v>0</v>
      </c>
      <c r="L4" s="31">
        <v>5</v>
      </c>
      <c r="M4" s="31">
        <v>80</v>
      </c>
      <c r="N4" s="31">
        <v>0.228</v>
      </c>
      <c r="O4" s="121">
        <v>335.228</v>
      </c>
      <c r="P4" s="58" t="s">
        <v>993</v>
      </c>
    </row>
    <row r="5" spans="1:16" ht="25.5">
      <c r="A5" s="2" t="s">
        <v>845</v>
      </c>
      <c r="B5" s="117" t="s">
        <v>849</v>
      </c>
      <c r="C5" s="118" t="s">
        <v>67</v>
      </c>
      <c r="D5" s="118" t="s">
        <v>850</v>
      </c>
      <c r="E5" s="117" t="s">
        <v>851</v>
      </c>
      <c r="F5" s="36">
        <v>4250</v>
      </c>
      <c r="G5" s="120">
        <v>303308</v>
      </c>
      <c r="H5" s="29">
        <f>I5-G5</f>
        <v>0</v>
      </c>
      <c r="I5" s="120">
        <v>303308</v>
      </c>
      <c r="J5" s="44">
        <v>250</v>
      </c>
      <c r="K5" s="44">
        <v>0</v>
      </c>
      <c r="L5" s="44">
        <v>3</v>
      </c>
      <c r="M5" s="44">
        <v>30</v>
      </c>
      <c r="N5" s="45">
        <v>0.043</v>
      </c>
      <c r="O5" s="122">
        <f>SUM(J5:N5)</f>
        <v>283.043</v>
      </c>
      <c r="P5" s="58" t="s">
        <v>993</v>
      </c>
    </row>
    <row r="6" spans="1:16" ht="38.25">
      <c r="A6" s="2" t="s">
        <v>845</v>
      </c>
      <c r="B6" s="117" t="s">
        <v>852</v>
      </c>
      <c r="C6" s="118" t="s">
        <v>990</v>
      </c>
      <c r="D6" s="118" t="s">
        <v>853</v>
      </c>
      <c r="E6" s="117" t="s">
        <v>854</v>
      </c>
      <c r="F6" s="84">
        <v>2292</v>
      </c>
      <c r="G6" s="120">
        <v>3993000</v>
      </c>
      <c r="H6" s="29">
        <f>I6-G6</f>
        <v>302000</v>
      </c>
      <c r="I6" s="120">
        <v>4295000</v>
      </c>
      <c r="J6" s="54" t="s">
        <v>855</v>
      </c>
      <c r="K6" s="54">
        <v>0</v>
      </c>
      <c r="L6" s="54">
        <v>0</v>
      </c>
      <c r="M6" s="44">
        <v>15</v>
      </c>
      <c r="N6" s="88">
        <v>0.023</v>
      </c>
      <c r="O6" s="122" t="s">
        <v>867</v>
      </c>
      <c r="P6" s="58" t="s">
        <v>993</v>
      </c>
    </row>
    <row r="7" spans="1:16" ht="12.75">
      <c r="A7" s="2"/>
      <c r="B7" s="123" t="s">
        <v>868</v>
      </c>
      <c r="C7" s="118"/>
      <c r="D7" s="123" t="s">
        <v>869</v>
      </c>
      <c r="E7" s="2"/>
      <c r="F7" s="5"/>
      <c r="G7" s="6">
        <f>SUM(G4:G6)</f>
        <v>4796308</v>
      </c>
      <c r="H7" s="6">
        <f>SUM(H4:H6)</f>
        <v>302000</v>
      </c>
      <c r="I7" s="6">
        <f>SUM(I4:I6)</f>
        <v>5098308</v>
      </c>
      <c r="J7" s="4"/>
      <c r="K7" s="4"/>
      <c r="L7" s="3"/>
      <c r="M7" s="4"/>
      <c r="N7" s="7"/>
      <c r="O7" s="113"/>
      <c r="P7" s="58"/>
    </row>
    <row r="8" spans="1:16" ht="12.75">
      <c r="A8" s="2"/>
      <c r="B8" s="124" t="s">
        <v>870</v>
      </c>
      <c r="C8" s="4"/>
      <c r="D8" s="4"/>
      <c r="E8" s="2"/>
      <c r="F8" s="5"/>
      <c r="G8" s="111"/>
      <c r="H8" s="112"/>
      <c r="I8" s="6"/>
      <c r="J8" s="4"/>
      <c r="K8" s="4"/>
      <c r="L8" s="3"/>
      <c r="M8" s="4"/>
      <c r="N8" s="7"/>
      <c r="O8" s="113"/>
      <c r="P8" s="58"/>
    </row>
    <row r="9" spans="1:16" ht="12.75">
      <c r="A9" s="2"/>
      <c r="B9" s="125" t="s">
        <v>871</v>
      </c>
      <c r="C9" s="4"/>
      <c r="D9" s="4"/>
      <c r="E9" s="2"/>
      <c r="F9" s="5"/>
      <c r="G9" s="111"/>
      <c r="H9" s="112"/>
      <c r="I9" s="6"/>
      <c r="J9" s="4"/>
      <c r="K9" s="4"/>
      <c r="L9" s="3"/>
      <c r="M9" s="4"/>
      <c r="N9" s="7"/>
      <c r="O9" s="113"/>
      <c r="P9" s="58"/>
    </row>
    <row r="10" spans="1:17" ht="78.75">
      <c r="A10" s="9">
        <v>294</v>
      </c>
      <c r="B10" s="26" t="s">
        <v>872</v>
      </c>
      <c r="C10" s="26" t="s">
        <v>939</v>
      </c>
      <c r="D10" s="26" t="s">
        <v>537</v>
      </c>
      <c r="E10" s="27" t="s">
        <v>538</v>
      </c>
      <c r="F10" s="26">
        <v>3470</v>
      </c>
      <c r="G10" s="126">
        <v>300000</v>
      </c>
      <c r="H10" s="126">
        <f aca="true" t="shared" si="0" ref="H10:H16">I10-G10</f>
        <v>135000</v>
      </c>
      <c r="I10" s="127">
        <v>435000</v>
      </c>
      <c r="J10" s="26">
        <v>45</v>
      </c>
      <c r="K10" s="26">
        <v>0</v>
      </c>
      <c r="L10" s="27">
        <v>0</v>
      </c>
      <c r="M10" s="26">
        <v>30</v>
      </c>
      <c r="N10" s="26">
        <v>0.035</v>
      </c>
      <c r="O10" s="10">
        <v>75.035</v>
      </c>
      <c r="P10" s="58" t="s">
        <v>917</v>
      </c>
      <c r="Q10" s="128" t="s">
        <v>873</v>
      </c>
    </row>
    <row r="11" spans="1:17" ht="22.5">
      <c r="A11" s="9">
        <v>302</v>
      </c>
      <c r="B11" s="26" t="s">
        <v>555</v>
      </c>
      <c r="C11" s="26" t="s">
        <v>939</v>
      </c>
      <c r="D11" s="26" t="s">
        <v>556</v>
      </c>
      <c r="E11" s="27" t="s">
        <v>557</v>
      </c>
      <c r="F11" s="26">
        <v>19812</v>
      </c>
      <c r="G11" s="126">
        <v>352129</v>
      </c>
      <c r="H11" s="126">
        <f t="shared" si="0"/>
        <v>36170</v>
      </c>
      <c r="I11" s="127">
        <v>388299</v>
      </c>
      <c r="J11" s="26">
        <v>35</v>
      </c>
      <c r="K11" s="26">
        <v>0</v>
      </c>
      <c r="L11" s="27">
        <v>20</v>
      </c>
      <c r="M11" s="26">
        <v>15</v>
      </c>
      <c r="N11" s="26">
        <v>0.198</v>
      </c>
      <c r="O11" s="10">
        <v>70.198</v>
      </c>
      <c r="P11" s="58" t="s">
        <v>917</v>
      </c>
      <c r="Q11" s="128" t="s">
        <v>874</v>
      </c>
    </row>
    <row r="12" spans="1:17" ht="22.5">
      <c r="A12" s="9">
        <v>309</v>
      </c>
      <c r="B12" s="26" t="s">
        <v>221</v>
      </c>
      <c r="C12" s="26" t="s">
        <v>965</v>
      </c>
      <c r="D12" s="26" t="s">
        <v>371</v>
      </c>
      <c r="E12" s="27" t="s">
        <v>569</v>
      </c>
      <c r="F12" s="26">
        <v>40000</v>
      </c>
      <c r="G12" s="126">
        <v>2320000</v>
      </c>
      <c r="H12" s="126">
        <f t="shared" si="0"/>
        <v>510600</v>
      </c>
      <c r="I12" s="127">
        <v>2830600</v>
      </c>
      <c r="J12" s="26">
        <v>45</v>
      </c>
      <c r="K12" s="26">
        <v>0</v>
      </c>
      <c r="L12" s="27">
        <v>20</v>
      </c>
      <c r="M12" s="26">
        <v>0</v>
      </c>
      <c r="N12" s="26">
        <v>0.4</v>
      </c>
      <c r="O12" s="10">
        <v>65.4</v>
      </c>
      <c r="P12" s="58" t="s">
        <v>917</v>
      </c>
      <c r="Q12" s="128" t="s">
        <v>873</v>
      </c>
    </row>
    <row r="13" spans="1:17" ht="33.75">
      <c r="A13" s="9">
        <v>331</v>
      </c>
      <c r="B13" s="26" t="s">
        <v>951</v>
      </c>
      <c r="C13" s="26" t="s">
        <v>919</v>
      </c>
      <c r="D13" s="26" t="s">
        <v>614</v>
      </c>
      <c r="E13" s="27" t="s">
        <v>615</v>
      </c>
      <c r="F13" s="26">
        <v>15726</v>
      </c>
      <c r="G13" s="126">
        <v>1281800</v>
      </c>
      <c r="H13" s="126">
        <f t="shared" si="0"/>
        <v>102544</v>
      </c>
      <c r="I13" s="127">
        <v>1384344</v>
      </c>
      <c r="J13" s="26">
        <v>45</v>
      </c>
      <c r="K13" s="26">
        <v>0</v>
      </c>
      <c r="L13" s="27">
        <v>15</v>
      </c>
      <c r="M13" s="26">
        <v>0</v>
      </c>
      <c r="N13" s="26">
        <v>0.157</v>
      </c>
      <c r="O13" s="10">
        <v>60.157</v>
      </c>
      <c r="P13" s="58" t="s">
        <v>917</v>
      </c>
      <c r="Q13" s="129" t="s">
        <v>873</v>
      </c>
    </row>
    <row r="14" spans="1:17" ht="22.5">
      <c r="A14" s="9">
        <v>358</v>
      </c>
      <c r="B14" s="26" t="s">
        <v>265</v>
      </c>
      <c r="C14" s="26" t="s">
        <v>939</v>
      </c>
      <c r="D14" s="26" t="s">
        <v>678</v>
      </c>
      <c r="E14" s="27" t="s">
        <v>679</v>
      </c>
      <c r="F14" s="26">
        <v>13250</v>
      </c>
      <c r="G14" s="126">
        <v>3733500</v>
      </c>
      <c r="H14" s="126">
        <f t="shared" si="0"/>
        <v>1151700</v>
      </c>
      <c r="I14" s="127">
        <v>4885200</v>
      </c>
      <c r="J14" s="26">
        <v>35</v>
      </c>
      <c r="K14" s="26">
        <v>0</v>
      </c>
      <c r="L14" s="27">
        <v>0</v>
      </c>
      <c r="M14" s="26">
        <v>15</v>
      </c>
      <c r="N14" s="26">
        <v>0.133</v>
      </c>
      <c r="O14" s="10">
        <v>50.133</v>
      </c>
      <c r="P14" s="58" t="s">
        <v>917</v>
      </c>
      <c r="Q14" s="128" t="s">
        <v>874</v>
      </c>
    </row>
    <row r="15" spans="1:17" ht="56.25">
      <c r="A15" s="9">
        <v>45</v>
      </c>
      <c r="B15" s="26" t="s">
        <v>904</v>
      </c>
      <c r="C15" s="26" t="s">
        <v>905</v>
      </c>
      <c r="D15" s="26" t="s">
        <v>1032</v>
      </c>
      <c r="E15" s="27" t="s">
        <v>1033</v>
      </c>
      <c r="F15" s="26">
        <v>273000</v>
      </c>
      <c r="G15" s="126">
        <v>8500000</v>
      </c>
      <c r="H15" s="126">
        <f t="shared" si="0"/>
        <v>2850000</v>
      </c>
      <c r="I15" s="127">
        <v>11350000</v>
      </c>
      <c r="J15" s="26">
        <v>75</v>
      </c>
      <c r="K15" s="26">
        <v>0</v>
      </c>
      <c r="L15" s="27">
        <v>20</v>
      </c>
      <c r="M15" s="26">
        <v>80</v>
      </c>
      <c r="N15" s="26">
        <v>2.732</v>
      </c>
      <c r="O15" s="10">
        <v>177.732</v>
      </c>
      <c r="P15" s="58" t="s">
        <v>917</v>
      </c>
      <c r="Q15" s="128" t="s">
        <v>875</v>
      </c>
    </row>
    <row r="16" spans="1:17" ht="56.25">
      <c r="A16" s="9">
        <v>59</v>
      </c>
      <c r="B16" s="26" t="s">
        <v>1064</v>
      </c>
      <c r="C16" s="26" t="s">
        <v>910</v>
      </c>
      <c r="D16" s="26" t="s">
        <v>460</v>
      </c>
      <c r="E16" s="51" t="s">
        <v>1065</v>
      </c>
      <c r="F16" s="52">
        <v>12575</v>
      </c>
      <c r="G16" s="130">
        <v>966152</v>
      </c>
      <c r="H16" s="126">
        <f t="shared" si="0"/>
        <v>332005</v>
      </c>
      <c r="I16" s="130">
        <v>1298157</v>
      </c>
      <c r="J16" s="31">
        <v>75</v>
      </c>
      <c r="K16" s="30">
        <v>50</v>
      </c>
      <c r="L16" s="30">
        <v>15</v>
      </c>
      <c r="M16" s="31">
        <v>15</v>
      </c>
      <c r="N16" s="33">
        <v>0.127</v>
      </c>
      <c r="O16" s="18">
        <v>155.127</v>
      </c>
      <c r="P16" s="58" t="s">
        <v>917</v>
      </c>
      <c r="Q16" s="128" t="s">
        <v>875</v>
      </c>
    </row>
    <row r="17" spans="1:16" ht="22.5">
      <c r="A17" s="9"/>
      <c r="B17" s="67" t="s">
        <v>876</v>
      </c>
      <c r="C17" s="26"/>
      <c r="D17" s="123" t="s">
        <v>869</v>
      </c>
      <c r="E17" s="51"/>
      <c r="F17" s="28"/>
      <c r="G17" s="131">
        <f>SUM(G10:G16)</f>
        <v>17453581</v>
      </c>
      <c r="H17" s="131">
        <f>SUM(H10:H16)</f>
        <v>5118019</v>
      </c>
      <c r="I17" s="131">
        <f>SUM(I10:I16)</f>
        <v>22571600</v>
      </c>
      <c r="J17" s="54"/>
      <c r="K17" s="31"/>
      <c r="L17" s="30"/>
      <c r="M17" s="31"/>
      <c r="N17" s="33"/>
      <c r="O17" s="18"/>
      <c r="P17" s="58"/>
    </row>
    <row r="18" ht="12.75">
      <c r="P18" s="58"/>
    </row>
    <row r="19" spans="1:17" ht="22.5">
      <c r="A19" s="9">
        <v>3</v>
      </c>
      <c r="B19" s="26" t="s">
        <v>913</v>
      </c>
      <c r="C19" s="26" t="s">
        <v>914</v>
      </c>
      <c r="D19" s="26" t="s">
        <v>915</v>
      </c>
      <c r="E19" s="27" t="s">
        <v>916</v>
      </c>
      <c r="F19" s="28">
        <v>22770</v>
      </c>
      <c r="G19" s="29">
        <v>2625000</v>
      </c>
      <c r="H19" s="29">
        <f aca="true" t="shared" si="1" ref="H19:H50">I19-G19</f>
        <v>575000</v>
      </c>
      <c r="I19" s="29">
        <v>3200000</v>
      </c>
      <c r="J19" s="30">
        <v>250</v>
      </c>
      <c r="K19" s="31">
        <v>50</v>
      </c>
      <c r="L19" s="32">
        <v>15</v>
      </c>
      <c r="M19" s="31">
        <v>80</v>
      </c>
      <c r="N19" s="33">
        <v>0.228</v>
      </c>
      <c r="O19" s="18">
        <v>395.228</v>
      </c>
      <c r="P19" s="58" t="s">
        <v>917</v>
      </c>
      <c r="Q19" s="58"/>
    </row>
    <row r="20" spans="1:17" ht="22.5">
      <c r="A20" s="9">
        <v>6</v>
      </c>
      <c r="B20" s="35" t="s">
        <v>925</v>
      </c>
      <c r="C20" s="41" t="s">
        <v>926</v>
      </c>
      <c r="D20" s="35" t="s">
        <v>927</v>
      </c>
      <c r="E20" s="27" t="s">
        <v>928</v>
      </c>
      <c r="F20" s="36">
        <v>49000</v>
      </c>
      <c r="G20" s="42">
        <v>750000</v>
      </c>
      <c r="H20" s="29">
        <f t="shared" si="1"/>
        <v>320000</v>
      </c>
      <c r="I20" s="43">
        <v>1070000</v>
      </c>
      <c r="J20" s="44">
        <v>250</v>
      </c>
      <c r="K20" s="44">
        <v>50</v>
      </c>
      <c r="L20" s="44">
        <v>0</v>
      </c>
      <c r="M20" s="44">
        <v>0</v>
      </c>
      <c r="N20" s="45">
        <v>0.492</v>
      </c>
      <c r="O20" s="46">
        <v>300.492</v>
      </c>
      <c r="P20" s="58" t="s">
        <v>917</v>
      </c>
      <c r="Q20" s="58"/>
    </row>
    <row r="21" spans="1:17" ht="33.75">
      <c r="A21" s="9">
        <v>9</v>
      </c>
      <c r="B21" s="26" t="s">
        <v>933</v>
      </c>
      <c r="C21" s="26" t="s">
        <v>914</v>
      </c>
      <c r="D21" s="26" t="s">
        <v>934</v>
      </c>
      <c r="E21" s="27" t="s">
        <v>935</v>
      </c>
      <c r="F21" s="28">
        <v>33000</v>
      </c>
      <c r="G21" s="29">
        <v>780000</v>
      </c>
      <c r="H21" s="29">
        <f t="shared" si="1"/>
        <v>302400</v>
      </c>
      <c r="I21" s="29">
        <v>1082400</v>
      </c>
      <c r="J21" s="31">
        <v>250</v>
      </c>
      <c r="K21" s="31">
        <v>0</v>
      </c>
      <c r="L21" s="32">
        <v>15</v>
      </c>
      <c r="M21" s="31">
        <v>30</v>
      </c>
      <c r="N21" s="33">
        <v>0.331</v>
      </c>
      <c r="O21" s="46">
        <v>295.331</v>
      </c>
      <c r="P21" s="58" t="s">
        <v>917</v>
      </c>
      <c r="Q21" s="58"/>
    </row>
    <row r="22" spans="1:17" ht="22.5">
      <c r="A22" s="9">
        <v>10</v>
      </c>
      <c r="B22" s="26" t="s">
        <v>933</v>
      </c>
      <c r="C22" s="26" t="s">
        <v>914</v>
      </c>
      <c r="D22" s="26" t="s">
        <v>936</v>
      </c>
      <c r="E22" s="27" t="s">
        <v>937</v>
      </c>
      <c r="F22" s="28">
        <v>33000</v>
      </c>
      <c r="G22" s="29">
        <v>2850000</v>
      </c>
      <c r="H22" s="29">
        <f t="shared" si="1"/>
        <v>830000</v>
      </c>
      <c r="I22" s="29">
        <v>3680000</v>
      </c>
      <c r="J22" s="31">
        <v>250</v>
      </c>
      <c r="K22" s="31">
        <v>0</v>
      </c>
      <c r="L22" s="32">
        <v>15</v>
      </c>
      <c r="M22" s="31">
        <v>30</v>
      </c>
      <c r="N22" s="33">
        <v>0.33</v>
      </c>
      <c r="O22" s="46">
        <v>295.33</v>
      </c>
      <c r="P22" s="58" t="s">
        <v>917</v>
      </c>
      <c r="Q22" s="58"/>
    </row>
    <row r="23" spans="1:17" ht="45">
      <c r="A23" s="9">
        <v>11</v>
      </c>
      <c r="B23" s="49" t="s">
        <v>938</v>
      </c>
      <c r="C23" s="50" t="s">
        <v>939</v>
      </c>
      <c r="D23" s="26" t="s">
        <v>940</v>
      </c>
      <c r="E23" s="51" t="s">
        <v>941</v>
      </c>
      <c r="F23" s="52">
        <v>123184</v>
      </c>
      <c r="G23" s="53">
        <v>7960000</v>
      </c>
      <c r="H23" s="29">
        <f t="shared" si="1"/>
        <v>2302800</v>
      </c>
      <c r="I23" s="53">
        <v>10262800</v>
      </c>
      <c r="J23" s="54">
        <v>250</v>
      </c>
      <c r="K23" s="54">
        <v>0</v>
      </c>
      <c r="L23" s="55">
        <v>0</v>
      </c>
      <c r="M23" s="54">
        <v>15</v>
      </c>
      <c r="N23" s="54">
        <v>1.231</v>
      </c>
      <c r="O23" s="46">
        <v>266.231</v>
      </c>
      <c r="P23" s="58" t="s">
        <v>917</v>
      </c>
      <c r="Q23" s="132"/>
    </row>
    <row r="24" spans="1:17" ht="45">
      <c r="A24" s="9">
        <v>15</v>
      </c>
      <c r="B24" s="26" t="s">
        <v>951</v>
      </c>
      <c r="C24" s="50" t="s">
        <v>919</v>
      </c>
      <c r="D24" s="26" t="s">
        <v>952</v>
      </c>
      <c r="E24" s="51" t="s">
        <v>953</v>
      </c>
      <c r="F24" s="52">
        <v>15726</v>
      </c>
      <c r="G24" s="53">
        <v>350000</v>
      </c>
      <c r="H24" s="29">
        <f t="shared" si="1"/>
        <v>28000</v>
      </c>
      <c r="I24" s="53">
        <v>378000</v>
      </c>
      <c r="J24" s="54">
        <v>250</v>
      </c>
      <c r="K24" s="54">
        <v>0</v>
      </c>
      <c r="L24" s="55">
        <v>15</v>
      </c>
      <c r="M24" s="54">
        <v>0</v>
      </c>
      <c r="N24" s="54">
        <v>0.157</v>
      </c>
      <c r="O24" s="46">
        <v>265.157</v>
      </c>
      <c r="P24" s="58" t="s">
        <v>917</v>
      </c>
      <c r="Q24" s="132"/>
    </row>
    <row r="25" spans="1:17" ht="22.5">
      <c r="A25" s="9">
        <v>19</v>
      </c>
      <c r="B25" s="35" t="s">
        <v>964</v>
      </c>
      <c r="C25" s="35" t="s">
        <v>965</v>
      </c>
      <c r="D25" s="35" t="s">
        <v>966</v>
      </c>
      <c r="E25" s="27" t="s">
        <v>967</v>
      </c>
      <c r="F25" s="36">
        <v>13250</v>
      </c>
      <c r="G25" s="29">
        <v>180000</v>
      </c>
      <c r="H25" s="29">
        <f t="shared" si="1"/>
        <v>84400</v>
      </c>
      <c r="I25" s="38">
        <v>264400</v>
      </c>
      <c r="J25" s="32">
        <v>250</v>
      </c>
      <c r="K25" s="32">
        <v>0</v>
      </c>
      <c r="L25" s="32">
        <v>0</v>
      </c>
      <c r="M25" s="32">
        <v>0</v>
      </c>
      <c r="N25" s="39">
        <v>0.133</v>
      </c>
      <c r="O25" s="18">
        <v>250.133</v>
      </c>
      <c r="P25" s="58" t="s">
        <v>917</v>
      </c>
      <c r="Q25" s="58"/>
    </row>
    <row r="26" spans="1:17" ht="22.5">
      <c r="A26" s="9">
        <v>20</v>
      </c>
      <c r="B26" s="26" t="s">
        <v>968</v>
      </c>
      <c r="C26" s="26" t="s">
        <v>919</v>
      </c>
      <c r="D26" s="26" t="s">
        <v>969</v>
      </c>
      <c r="E26" s="27" t="s">
        <v>970</v>
      </c>
      <c r="F26" s="28">
        <v>1200</v>
      </c>
      <c r="G26" s="29">
        <v>300000</v>
      </c>
      <c r="H26" s="29">
        <f t="shared" si="1"/>
        <v>128500</v>
      </c>
      <c r="I26" s="29">
        <v>428500</v>
      </c>
      <c r="J26" s="31">
        <v>250</v>
      </c>
      <c r="K26" s="31">
        <v>0</v>
      </c>
      <c r="L26" s="32">
        <v>0</v>
      </c>
      <c r="M26" s="31">
        <v>0</v>
      </c>
      <c r="N26" s="33">
        <v>0.012</v>
      </c>
      <c r="O26" s="18">
        <v>250.012</v>
      </c>
      <c r="P26" s="58" t="s">
        <v>917</v>
      </c>
      <c r="Q26" s="58"/>
    </row>
    <row r="27" spans="1:17" ht="22.5">
      <c r="A27" s="9">
        <v>21</v>
      </c>
      <c r="B27" s="26" t="s">
        <v>971</v>
      </c>
      <c r="C27" s="26" t="s">
        <v>972</v>
      </c>
      <c r="D27" s="26" t="s">
        <v>973</v>
      </c>
      <c r="E27" s="26" t="s">
        <v>974</v>
      </c>
      <c r="F27" s="26">
        <v>60345</v>
      </c>
      <c r="G27" s="126">
        <v>3000000</v>
      </c>
      <c r="H27" s="29">
        <f t="shared" si="1"/>
        <v>500000</v>
      </c>
      <c r="I27" s="127">
        <v>3500000</v>
      </c>
      <c r="J27" s="26">
        <v>75</v>
      </c>
      <c r="K27" s="26">
        <v>50</v>
      </c>
      <c r="L27" s="26">
        <v>20</v>
      </c>
      <c r="M27" s="26">
        <v>80</v>
      </c>
      <c r="N27" s="26">
        <v>0.604</v>
      </c>
      <c r="O27" s="46">
        <v>225.604</v>
      </c>
      <c r="P27" s="58" t="s">
        <v>917</v>
      </c>
      <c r="Q27" s="65"/>
    </row>
    <row r="28" spans="1:17" ht="22.5">
      <c r="A28" s="9">
        <v>22</v>
      </c>
      <c r="B28" s="26" t="s">
        <v>971</v>
      </c>
      <c r="C28" s="26" t="s">
        <v>972</v>
      </c>
      <c r="D28" s="26" t="s">
        <v>975</v>
      </c>
      <c r="E28" s="26" t="s">
        <v>976</v>
      </c>
      <c r="F28" s="26">
        <v>60345</v>
      </c>
      <c r="G28" s="126">
        <v>605113</v>
      </c>
      <c r="H28" s="29">
        <f t="shared" si="1"/>
        <v>229887</v>
      </c>
      <c r="I28" s="127">
        <v>835000</v>
      </c>
      <c r="J28" s="26">
        <v>75</v>
      </c>
      <c r="K28" s="26">
        <v>50</v>
      </c>
      <c r="L28" s="26">
        <v>20</v>
      </c>
      <c r="M28" s="26">
        <v>80</v>
      </c>
      <c r="N28" s="26">
        <v>0.603</v>
      </c>
      <c r="O28" s="46">
        <v>225.603</v>
      </c>
      <c r="P28" s="58" t="s">
        <v>917</v>
      </c>
      <c r="Q28" s="65"/>
    </row>
    <row r="29" spans="1:17" ht="45">
      <c r="A29" s="9">
        <v>24</v>
      </c>
      <c r="B29" s="26" t="s">
        <v>980</v>
      </c>
      <c r="C29" s="26" t="s">
        <v>981</v>
      </c>
      <c r="D29" s="26" t="s">
        <v>982</v>
      </c>
      <c r="E29" s="26" t="s">
        <v>983</v>
      </c>
      <c r="F29" s="26">
        <v>4237</v>
      </c>
      <c r="G29" s="126">
        <v>1300000</v>
      </c>
      <c r="H29" s="29">
        <f t="shared" si="1"/>
        <v>810000</v>
      </c>
      <c r="I29" s="127">
        <v>2110000</v>
      </c>
      <c r="J29" s="26">
        <v>175</v>
      </c>
      <c r="K29" s="26">
        <v>50</v>
      </c>
      <c r="L29" s="26">
        <v>0</v>
      </c>
      <c r="M29" s="26">
        <v>0</v>
      </c>
      <c r="N29" s="26">
        <v>0.042</v>
      </c>
      <c r="O29" s="18">
        <v>225.042</v>
      </c>
      <c r="P29" s="58" t="s">
        <v>917</v>
      </c>
      <c r="Q29" s="58"/>
    </row>
    <row r="30" spans="1:17" ht="45">
      <c r="A30" s="9">
        <v>27</v>
      </c>
      <c r="B30" s="26" t="s">
        <v>989</v>
      </c>
      <c r="C30" s="26" t="s">
        <v>990</v>
      </c>
      <c r="D30" s="26" t="s">
        <v>991</v>
      </c>
      <c r="E30" s="26" t="s">
        <v>992</v>
      </c>
      <c r="F30" s="26">
        <v>10732</v>
      </c>
      <c r="G30" s="126">
        <v>1815000</v>
      </c>
      <c r="H30" s="29">
        <f t="shared" si="1"/>
        <v>565200</v>
      </c>
      <c r="I30" s="127">
        <v>2380200</v>
      </c>
      <c r="J30" s="26">
        <v>175</v>
      </c>
      <c r="K30" s="26">
        <v>0</v>
      </c>
      <c r="L30" s="26">
        <v>0</v>
      </c>
      <c r="M30" s="26">
        <v>30</v>
      </c>
      <c r="N30" s="26">
        <v>0.107</v>
      </c>
      <c r="O30" s="18">
        <v>205.107</v>
      </c>
      <c r="P30" s="58" t="s">
        <v>993</v>
      </c>
      <c r="Q30" s="58"/>
    </row>
    <row r="31" spans="1:17" ht="33.75">
      <c r="A31" s="9">
        <v>34</v>
      </c>
      <c r="B31" s="26" t="s">
        <v>977</v>
      </c>
      <c r="C31" s="26" t="s">
        <v>948</v>
      </c>
      <c r="D31" s="26" t="s">
        <v>1006</v>
      </c>
      <c r="E31" s="26" t="s">
        <v>1007</v>
      </c>
      <c r="F31" s="26">
        <v>50000</v>
      </c>
      <c r="G31" s="126">
        <v>797151</v>
      </c>
      <c r="H31" s="29">
        <f t="shared" si="1"/>
        <v>306888</v>
      </c>
      <c r="I31" s="127">
        <v>1104039</v>
      </c>
      <c r="J31" s="26">
        <v>100</v>
      </c>
      <c r="K31" s="26">
        <v>0</v>
      </c>
      <c r="L31" s="26">
        <v>20</v>
      </c>
      <c r="M31" s="26">
        <v>80</v>
      </c>
      <c r="N31" s="26">
        <v>0.502</v>
      </c>
      <c r="O31" s="18">
        <v>200.502</v>
      </c>
      <c r="P31" s="58" t="s">
        <v>917</v>
      </c>
      <c r="Q31" s="58"/>
    </row>
    <row r="32" spans="1:17" ht="33.75">
      <c r="A32" s="9">
        <v>37</v>
      </c>
      <c r="B32" s="26" t="s">
        <v>913</v>
      </c>
      <c r="C32" s="26" t="s">
        <v>914</v>
      </c>
      <c r="D32" s="26" t="s">
        <v>1012</v>
      </c>
      <c r="E32" s="26" t="s">
        <v>1013</v>
      </c>
      <c r="F32" s="26">
        <v>22770</v>
      </c>
      <c r="G32" s="126">
        <v>2038500</v>
      </c>
      <c r="H32" s="29">
        <f t="shared" si="1"/>
        <v>612700</v>
      </c>
      <c r="I32" s="127">
        <v>2651200</v>
      </c>
      <c r="J32" s="26">
        <v>50</v>
      </c>
      <c r="K32" s="26">
        <v>50</v>
      </c>
      <c r="L32" s="26">
        <v>15</v>
      </c>
      <c r="M32" s="26">
        <v>80</v>
      </c>
      <c r="N32" s="26">
        <v>0.228</v>
      </c>
      <c r="O32" s="18">
        <v>195.228</v>
      </c>
      <c r="P32" s="58" t="s">
        <v>993</v>
      </c>
      <c r="Q32" s="133"/>
    </row>
    <row r="33" spans="1:17" ht="45">
      <c r="A33" s="9">
        <v>38</v>
      </c>
      <c r="B33" s="26" t="s">
        <v>1014</v>
      </c>
      <c r="C33" s="26" t="s">
        <v>1015</v>
      </c>
      <c r="D33" s="26" t="s">
        <v>1016</v>
      </c>
      <c r="E33" s="26" t="s">
        <v>1017</v>
      </c>
      <c r="F33" s="26">
        <v>5857</v>
      </c>
      <c r="G33" s="126">
        <v>12000000</v>
      </c>
      <c r="H33" s="29">
        <f t="shared" si="1"/>
        <v>2474000</v>
      </c>
      <c r="I33" s="127">
        <v>14474000</v>
      </c>
      <c r="J33" s="26">
        <v>100</v>
      </c>
      <c r="K33" s="26">
        <v>0</v>
      </c>
      <c r="L33" s="26">
        <v>15</v>
      </c>
      <c r="M33" s="26">
        <v>80</v>
      </c>
      <c r="N33" s="26">
        <v>0.058</v>
      </c>
      <c r="O33" s="18">
        <v>195.058</v>
      </c>
      <c r="P33" s="58" t="s">
        <v>917</v>
      </c>
      <c r="Q33" s="58"/>
    </row>
    <row r="34" spans="1:17" ht="12.75">
      <c r="A34" s="9">
        <v>39</v>
      </c>
      <c r="B34" s="26" t="s">
        <v>1018</v>
      </c>
      <c r="C34" s="26" t="s">
        <v>972</v>
      </c>
      <c r="D34" s="26" t="s">
        <v>1019</v>
      </c>
      <c r="E34" s="26" t="s">
        <v>1020</v>
      </c>
      <c r="F34" s="26">
        <v>4700</v>
      </c>
      <c r="G34" s="126">
        <v>9825000</v>
      </c>
      <c r="H34" s="29">
        <f t="shared" si="1"/>
        <v>3175000</v>
      </c>
      <c r="I34" s="127">
        <v>13000000</v>
      </c>
      <c r="J34" s="26">
        <v>100</v>
      </c>
      <c r="K34" s="26">
        <v>0</v>
      </c>
      <c r="L34" s="26">
        <v>15</v>
      </c>
      <c r="M34" s="26">
        <v>80</v>
      </c>
      <c r="N34" s="26">
        <v>0.047</v>
      </c>
      <c r="O34" s="18">
        <v>195.047</v>
      </c>
      <c r="P34" s="58" t="s">
        <v>993</v>
      </c>
      <c r="Q34" s="58"/>
    </row>
    <row r="35" spans="1:17" ht="45">
      <c r="A35" s="9">
        <v>40</v>
      </c>
      <c r="B35" s="26" t="s">
        <v>1021</v>
      </c>
      <c r="C35" s="26" t="s">
        <v>990</v>
      </c>
      <c r="D35" s="26" t="s">
        <v>1022</v>
      </c>
      <c r="E35" s="26" t="s">
        <v>1023</v>
      </c>
      <c r="F35" s="26">
        <v>10200</v>
      </c>
      <c r="G35" s="126">
        <v>2510000</v>
      </c>
      <c r="H35" s="29">
        <f t="shared" si="1"/>
        <v>650000</v>
      </c>
      <c r="I35" s="127">
        <v>3160000</v>
      </c>
      <c r="J35" s="26">
        <v>100</v>
      </c>
      <c r="K35" s="26">
        <v>50</v>
      </c>
      <c r="L35" s="26">
        <v>15</v>
      </c>
      <c r="M35" s="26">
        <v>15</v>
      </c>
      <c r="N35" s="26">
        <v>0.102</v>
      </c>
      <c r="O35" s="18">
        <v>180.102</v>
      </c>
      <c r="P35" s="58" t="s">
        <v>993</v>
      </c>
      <c r="Q35" s="85"/>
    </row>
    <row r="36" spans="1:17" ht="22.5">
      <c r="A36" s="9">
        <v>47</v>
      </c>
      <c r="B36" s="26" t="s">
        <v>904</v>
      </c>
      <c r="C36" s="26" t="s">
        <v>905</v>
      </c>
      <c r="D36" s="26" t="s">
        <v>1036</v>
      </c>
      <c r="E36" s="26" t="s">
        <v>1037</v>
      </c>
      <c r="F36" s="26">
        <v>273000</v>
      </c>
      <c r="G36" s="126">
        <v>5440000</v>
      </c>
      <c r="H36" s="29">
        <f t="shared" si="1"/>
        <v>1870800</v>
      </c>
      <c r="I36" s="127">
        <v>7310800</v>
      </c>
      <c r="J36" s="26">
        <v>75</v>
      </c>
      <c r="K36" s="26">
        <v>0</v>
      </c>
      <c r="L36" s="26">
        <v>20</v>
      </c>
      <c r="M36" s="26">
        <v>80</v>
      </c>
      <c r="N36" s="26">
        <v>2.73</v>
      </c>
      <c r="O36" s="18">
        <v>177.73</v>
      </c>
      <c r="P36" s="58" t="s">
        <v>993</v>
      </c>
      <c r="Q36" s="65"/>
    </row>
    <row r="37" spans="1:17" ht="78.75">
      <c r="A37" s="9">
        <v>51</v>
      </c>
      <c r="B37" s="26" t="s">
        <v>977</v>
      </c>
      <c r="C37" s="26" t="s">
        <v>948</v>
      </c>
      <c r="D37" s="26" t="s">
        <v>1044</v>
      </c>
      <c r="E37" s="26" t="s">
        <v>1045</v>
      </c>
      <c r="F37" s="26">
        <v>50000</v>
      </c>
      <c r="G37" s="126">
        <v>2238156</v>
      </c>
      <c r="H37" s="29">
        <f t="shared" si="1"/>
        <v>861646</v>
      </c>
      <c r="I37" s="127">
        <v>3099802</v>
      </c>
      <c r="J37" s="26">
        <v>75</v>
      </c>
      <c r="K37" s="26">
        <v>0</v>
      </c>
      <c r="L37" s="26">
        <v>20</v>
      </c>
      <c r="M37" s="26">
        <v>80</v>
      </c>
      <c r="N37" s="26">
        <v>0.5</v>
      </c>
      <c r="O37" s="18">
        <v>175.5</v>
      </c>
      <c r="P37" s="58" t="s">
        <v>993</v>
      </c>
      <c r="Q37" s="58"/>
    </row>
    <row r="38" spans="1:17" ht="22.5">
      <c r="A38" s="9">
        <v>53</v>
      </c>
      <c r="B38" s="26" t="s">
        <v>971</v>
      </c>
      <c r="C38" s="26" t="s">
        <v>972</v>
      </c>
      <c r="D38" s="26" t="s">
        <v>1048</v>
      </c>
      <c r="E38" s="26" t="s">
        <v>1049</v>
      </c>
      <c r="F38" s="26">
        <v>60345</v>
      </c>
      <c r="G38" s="126">
        <v>1550000</v>
      </c>
      <c r="H38" s="29">
        <f t="shared" si="1"/>
        <v>250000</v>
      </c>
      <c r="I38" s="127">
        <v>1800000</v>
      </c>
      <c r="J38" s="26">
        <v>15</v>
      </c>
      <c r="K38" s="26">
        <v>50</v>
      </c>
      <c r="L38" s="26">
        <v>20</v>
      </c>
      <c r="M38" s="26">
        <v>80</v>
      </c>
      <c r="N38" s="26">
        <v>0.603</v>
      </c>
      <c r="O38" s="46">
        <v>165.603</v>
      </c>
      <c r="P38" s="58" t="s">
        <v>917</v>
      </c>
      <c r="Q38" s="85"/>
    </row>
    <row r="39" spans="1:17" ht="56.25">
      <c r="A39" s="9">
        <v>56</v>
      </c>
      <c r="B39" s="26" t="s">
        <v>977</v>
      </c>
      <c r="C39" s="26" t="s">
        <v>948</v>
      </c>
      <c r="D39" s="26" t="s">
        <v>1056</v>
      </c>
      <c r="E39" s="26" t="s">
        <v>1057</v>
      </c>
      <c r="F39" s="26">
        <v>50000</v>
      </c>
      <c r="G39" s="126">
        <v>919790</v>
      </c>
      <c r="H39" s="29">
        <f t="shared" si="1"/>
        <v>354102</v>
      </c>
      <c r="I39" s="127">
        <v>1273892</v>
      </c>
      <c r="J39" s="26">
        <v>60</v>
      </c>
      <c r="K39" s="26">
        <v>0</v>
      </c>
      <c r="L39" s="26">
        <v>20</v>
      </c>
      <c r="M39" s="26">
        <v>80</v>
      </c>
      <c r="N39" s="26">
        <v>0.5</v>
      </c>
      <c r="O39" s="18">
        <v>160.5</v>
      </c>
      <c r="P39" s="58" t="s">
        <v>917</v>
      </c>
      <c r="Q39" s="58"/>
    </row>
    <row r="40" spans="1:17" ht="33.75">
      <c r="A40" s="9">
        <v>58</v>
      </c>
      <c r="B40" s="26" t="s">
        <v>1061</v>
      </c>
      <c r="C40" s="26" t="s">
        <v>1015</v>
      </c>
      <c r="D40" s="26" t="s">
        <v>1062</v>
      </c>
      <c r="E40" s="26" t="s">
        <v>1063</v>
      </c>
      <c r="F40" s="26">
        <v>14406</v>
      </c>
      <c r="G40" s="126">
        <v>395258</v>
      </c>
      <c r="H40" s="29">
        <f t="shared" si="1"/>
        <v>151010</v>
      </c>
      <c r="I40" s="127">
        <v>546268</v>
      </c>
      <c r="J40" s="26">
        <v>75</v>
      </c>
      <c r="K40" s="26">
        <v>0</v>
      </c>
      <c r="L40" s="26">
        <v>0</v>
      </c>
      <c r="M40" s="26">
        <v>80</v>
      </c>
      <c r="N40" s="26">
        <v>0.144</v>
      </c>
      <c r="O40" s="46">
        <v>155.144</v>
      </c>
      <c r="P40" s="58" t="s">
        <v>993</v>
      </c>
      <c r="Q40" s="58"/>
    </row>
    <row r="41" spans="1:17" ht="33.75">
      <c r="A41" s="9">
        <v>60</v>
      </c>
      <c r="B41" s="26" t="s">
        <v>1064</v>
      </c>
      <c r="C41" s="26" t="s">
        <v>910</v>
      </c>
      <c r="D41" s="26" t="s">
        <v>461</v>
      </c>
      <c r="E41" s="26" t="s">
        <v>1066</v>
      </c>
      <c r="F41" s="26">
        <v>12575</v>
      </c>
      <c r="G41" s="126">
        <v>4405157</v>
      </c>
      <c r="H41" s="29">
        <f t="shared" si="1"/>
        <v>1513772</v>
      </c>
      <c r="I41" s="127">
        <v>5918929</v>
      </c>
      <c r="J41" s="26">
        <v>75</v>
      </c>
      <c r="K41" s="26">
        <v>50</v>
      </c>
      <c r="L41" s="26">
        <v>15</v>
      </c>
      <c r="M41" s="26">
        <v>15</v>
      </c>
      <c r="N41" s="26">
        <v>0.126</v>
      </c>
      <c r="O41" s="18">
        <v>155.126</v>
      </c>
      <c r="P41" s="58" t="s">
        <v>993</v>
      </c>
      <c r="Q41" s="58"/>
    </row>
    <row r="42" spans="1:17" ht="33.75">
      <c r="A42" s="9">
        <v>63</v>
      </c>
      <c r="B42" s="26" t="s">
        <v>1071</v>
      </c>
      <c r="C42" s="26" t="s">
        <v>1072</v>
      </c>
      <c r="D42" s="26" t="s">
        <v>1073</v>
      </c>
      <c r="E42" s="26" t="s">
        <v>1074</v>
      </c>
      <c r="F42" s="26">
        <v>300000</v>
      </c>
      <c r="G42" s="126">
        <v>10400000</v>
      </c>
      <c r="H42" s="29">
        <f t="shared" si="1"/>
        <v>2971000</v>
      </c>
      <c r="I42" s="127">
        <v>13371000</v>
      </c>
      <c r="J42" s="26">
        <v>100</v>
      </c>
      <c r="K42" s="26">
        <v>0</v>
      </c>
      <c r="L42" s="26">
        <v>20</v>
      </c>
      <c r="M42" s="26">
        <v>30</v>
      </c>
      <c r="N42" s="26">
        <v>3</v>
      </c>
      <c r="O42" s="18">
        <v>153</v>
      </c>
      <c r="P42" s="58" t="s">
        <v>993</v>
      </c>
      <c r="Q42" s="58"/>
    </row>
    <row r="43" spans="1:17" ht="33.75">
      <c r="A43" s="9">
        <v>64</v>
      </c>
      <c r="B43" s="26" t="s">
        <v>1075</v>
      </c>
      <c r="C43" s="26" t="s">
        <v>961</v>
      </c>
      <c r="D43" s="26" t="s">
        <v>1076</v>
      </c>
      <c r="E43" s="26" t="s">
        <v>1077</v>
      </c>
      <c r="F43" s="26">
        <v>24062</v>
      </c>
      <c r="G43" s="126">
        <v>4600000</v>
      </c>
      <c r="H43" s="29">
        <f t="shared" si="1"/>
        <v>1585268</v>
      </c>
      <c r="I43" s="127">
        <v>6185268</v>
      </c>
      <c r="J43" s="26">
        <v>100</v>
      </c>
      <c r="K43" s="26">
        <v>50</v>
      </c>
      <c r="L43" s="26">
        <v>0</v>
      </c>
      <c r="M43" s="26">
        <v>0</v>
      </c>
      <c r="N43" s="26">
        <v>0.2406</v>
      </c>
      <c r="O43" s="18">
        <v>150.2406</v>
      </c>
      <c r="P43" s="58" t="s">
        <v>993</v>
      </c>
      <c r="Q43" s="85"/>
    </row>
    <row r="44" spans="1:17" ht="33.75">
      <c r="A44" s="9">
        <v>66</v>
      </c>
      <c r="B44" s="26" t="s">
        <v>922</v>
      </c>
      <c r="C44" s="26" t="s">
        <v>910</v>
      </c>
      <c r="D44" s="26" t="s">
        <v>1079</v>
      </c>
      <c r="E44" s="26" t="s">
        <v>1080</v>
      </c>
      <c r="F44" s="26">
        <v>458959</v>
      </c>
      <c r="G44" s="126">
        <v>3000000</v>
      </c>
      <c r="H44" s="29">
        <f t="shared" si="1"/>
        <v>1030000</v>
      </c>
      <c r="I44" s="127">
        <v>4030000</v>
      </c>
      <c r="J44" s="26">
        <v>45</v>
      </c>
      <c r="K44" s="26">
        <v>0</v>
      </c>
      <c r="L44" s="26">
        <v>20</v>
      </c>
      <c r="M44" s="26">
        <v>80</v>
      </c>
      <c r="N44" s="26">
        <v>4.591</v>
      </c>
      <c r="O44" s="46">
        <v>149.591</v>
      </c>
      <c r="P44" s="58" t="s">
        <v>917</v>
      </c>
      <c r="Q44" s="85"/>
    </row>
    <row r="45" spans="1:17" ht="12.75">
      <c r="A45" s="9">
        <v>70</v>
      </c>
      <c r="B45" s="26" t="s">
        <v>1018</v>
      </c>
      <c r="C45" s="26" t="s">
        <v>972</v>
      </c>
      <c r="D45" s="26" t="s">
        <v>1087</v>
      </c>
      <c r="E45" s="26" t="s">
        <v>1088</v>
      </c>
      <c r="F45" s="26">
        <v>4700</v>
      </c>
      <c r="G45" s="126">
        <v>2000000</v>
      </c>
      <c r="H45" s="29">
        <f t="shared" si="1"/>
        <v>370000</v>
      </c>
      <c r="I45" s="127">
        <v>2370000</v>
      </c>
      <c r="J45" s="26">
        <v>50</v>
      </c>
      <c r="K45" s="26">
        <v>0</v>
      </c>
      <c r="L45" s="26">
        <v>15</v>
      </c>
      <c r="M45" s="26">
        <v>80</v>
      </c>
      <c r="N45" s="26">
        <v>0.047</v>
      </c>
      <c r="O45" s="18">
        <v>145.047</v>
      </c>
      <c r="P45" s="58" t="s">
        <v>993</v>
      </c>
      <c r="Q45" s="19"/>
    </row>
    <row r="46" spans="1:17" ht="45">
      <c r="A46" s="9">
        <v>75</v>
      </c>
      <c r="B46" s="26" t="s">
        <v>1099</v>
      </c>
      <c r="C46" s="26" t="s">
        <v>1072</v>
      </c>
      <c r="D46" s="26" t="s">
        <v>1100</v>
      </c>
      <c r="E46" s="26" t="s">
        <v>1101</v>
      </c>
      <c r="F46" s="26">
        <v>61842</v>
      </c>
      <c r="G46" s="126">
        <v>626000</v>
      </c>
      <c r="H46" s="29">
        <f t="shared" si="1"/>
        <v>423668</v>
      </c>
      <c r="I46" s="127">
        <v>1049668</v>
      </c>
      <c r="J46" s="26">
        <v>75</v>
      </c>
      <c r="K46" s="26">
        <v>0</v>
      </c>
      <c r="L46" s="26">
        <v>25</v>
      </c>
      <c r="M46" s="26">
        <v>30</v>
      </c>
      <c r="N46" s="26">
        <v>0.618</v>
      </c>
      <c r="O46" s="18">
        <v>130.618</v>
      </c>
      <c r="P46" s="58" t="s">
        <v>993</v>
      </c>
      <c r="Q46" s="58"/>
    </row>
    <row r="47" spans="1:17" ht="22.5">
      <c r="A47" s="9">
        <v>76</v>
      </c>
      <c r="B47" s="26" t="s">
        <v>1058</v>
      </c>
      <c r="C47" s="26" t="s">
        <v>939</v>
      </c>
      <c r="D47" s="26" t="s">
        <v>1102</v>
      </c>
      <c r="E47" s="26" t="s">
        <v>1103</v>
      </c>
      <c r="F47" s="26">
        <v>26877</v>
      </c>
      <c r="G47" s="126">
        <v>277500</v>
      </c>
      <c r="H47" s="29">
        <f t="shared" si="1"/>
        <v>67734</v>
      </c>
      <c r="I47" s="127">
        <v>345234</v>
      </c>
      <c r="J47" s="26">
        <v>50</v>
      </c>
      <c r="K47" s="26">
        <v>0</v>
      </c>
      <c r="L47" s="26">
        <v>0</v>
      </c>
      <c r="M47" s="26">
        <v>80</v>
      </c>
      <c r="N47" s="26">
        <v>0.269</v>
      </c>
      <c r="O47" s="18">
        <v>130.269</v>
      </c>
      <c r="P47" s="58" t="s">
        <v>917</v>
      </c>
      <c r="Q47" s="58"/>
    </row>
    <row r="48" spans="1:17" ht="45">
      <c r="A48" s="9">
        <v>77</v>
      </c>
      <c r="B48" s="26" t="s">
        <v>1104</v>
      </c>
      <c r="C48" s="26" t="s">
        <v>1072</v>
      </c>
      <c r="D48" s="26" t="s">
        <v>1105</v>
      </c>
      <c r="E48" s="26" t="s">
        <v>1106</v>
      </c>
      <c r="F48" s="26">
        <v>14425</v>
      </c>
      <c r="G48" s="126">
        <v>1967000</v>
      </c>
      <c r="H48" s="29">
        <f t="shared" si="1"/>
        <v>590278</v>
      </c>
      <c r="I48" s="127">
        <v>2557278</v>
      </c>
      <c r="J48" s="26">
        <v>75</v>
      </c>
      <c r="K48" s="26">
        <v>0</v>
      </c>
      <c r="L48" s="26">
        <v>25</v>
      </c>
      <c r="M48" s="26">
        <v>30</v>
      </c>
      <c r="N48" s="26">
        <v>0.146</v>
      </c>
      <c r="O48" s="18">
        <v>130.146</v>
      </c>
      <c r="P48" s="58" t="s">
        <v>993</v>
      </c>
      <c r="Q48" s="19"/>
    </row>
    <row r="49" spans="1:17" ht="45">
      <c r="A49" s="9">
        <v>78</v>
      </c>
      <c r="B49" s="26" t="s">
        <v>1107</v>
      </c>
      <c r="C49" s="26" t="s">
        <v>1072</v>
      </c>
      <c r="D49" s="26" t="s">
        <v>1108</v>
      </c>
      <c r="E49" s="26" t="s">
        <v>1109</v>
      </c>
      <c r="F49" s="26">
        <v>14425</v>
      </c>
      <c r="G49" s="126">
        <v>500000</v>
      </c>
      <c r="H49" s="29">
        <f t="shared" si="1"/>
        <v>205000</v>
      </c>
      <c r="I49" s="127">
        <v>705000</v>
      </c>
      <c r="J49" s="26">
        <v>75</v>
      </c>
      <c r="K49" s="26">
        <v>0</v>
      </c>
      <c r="L49" s="26">
        <v>25</v>
      </c>
      <c r="M49" s="26">
        <v>30</v>
      </c>
      <c r="N49" s="26">
        <v>0.145</v>
      </c>
      <c r="O49" s="18">
        <v>130.145</v>
      </c>
      <c r="P49" s="58" t="s">
        <v>993</v>
      </c>
      <c r="Q49" s="19"/>
    </row>
    <row r="50" spans="1:17" ht="22.5">
      <c r="A50" s="9">
        <v>91</v>
      </c>
      <c r="B50" s="26" t="s">
        <v>1140</v>
      </c>
      <c r="C50" s="26" t="s">
        <v>1072</v>
      </c>
      <c r="D50" s="26" t="s">
        <v>1141</v>
      </c>
      <c r="E50" s="26" t="s">
        <v>1142</v>
      </c>
      <c r="F50" s="26">
        <v>61842</v>
      </c>
      <c r="G50" s="126">
        <v>2000000</v>
      </c>
      <c r="H50" s="29">
        <f t="shared" si="1"/>
        <v>630000</v>
      </c>
      <c r="I50" s="127">
        <v>2630000</v>
      </c>
      <c r="J50" s="26">
        <v>75</v>
      </c>
      <c r="K50" s="26">
        <v>0</v>
      </c>
      <c r="L50" s="26">
        <v>20</v>
      </c>
      <c r="M50" s="26">
        <v>30</v>
      </c>
      <c r="N50" s="26">
        <v>0.619</v>
      </c>
      <c r="O50" s="18">
        <v>125.619</v>
      </c>
      <c r="P50" s="58" t="s">
        <v>993</v>
      </c>
      <c r="Q50" s="58"/>
    </row>
    <row r="51" spans="1:17" ht="45">
      <c r="A51" s="9">
        <v>93</v>
      </c>
      <c r="B51" s="26" t="s">
        <v>1145</v>
      </c>
      <c r="C51" s="26" t="s">
        <v>990</v>
      </c>
      <c r="D51" s="26" t="s">
        <v>1146</v>
      </c>
      <c r="E51" s="26" t="s">
        <v>1147</v>
      </c>
      <c r="F51" s="26">
        <v>42477</v>
      </c>
      <c r="G51" s="126">
        <v>2195000</v>
      </c>
      <c r="H51" s="29">
        <f aca="true" t="shared" si="2" ref="H51:H82">I51-G51</f>
        <v>1022650</v>
      </c>
      <c r="I51" s="127">
        <v>3217650</v>
      </c>
      <c r="J51" s="26">
        <v>100</v>
      </c>
      <c r="K51" s="26">
        <v>25</v>
      </c>
      <c r="L51" s="26">
        <v>0</v>
      </c>
      <c r="M51" s="26">
        <v>0</v>
      </c>
      <c r="N51" s="26">
        <v>0.425</v>
      </c>
      <c r="O51" s="46">
        <v>125.425</v>
      </c>
      <c r="P51" s="58" t="s">
        <v>917</v>
      </c>
      <c r="Q51" s="47"/>
    </row>
    <row r="52" spans="1:17" ht="45">
      <c r="A52" s="9">
        <v>94</v>
      </c>
      <c r="B52" s="26" t="s">
        <v>1145</v>
      </c>
      <c r="C52" s="26" t="s">
        <v>990</v>
      </c>
      <c r="D52" s="26" t="s">
        <v>1148</v>
      </c>
      <c r="E52" s="26" t="s">
        <v>1149</v>
      </c>
      <c r="F52" s="26">
        <v>42477</v>
      </c>
      <c r="G52" s="126">
        <v>4000000</v>
      </c>
      <c r="H52" s="29">
        <f t="shared" si="2"/>
        <v>926000</v>
      </c>
      <c r="I52" s="127">
        <v>4926000</v>
      </c>
      <c r="J52" s="26">
        <v>100</v>
      </c>
      <c r="K52" s="26">
        <v>25</v>
      </c>
      <c r="L52" s="26">
        <v>0</v>
      </c>
      <c r="M52" s="26">
        <v>0</v>
      </c>
      <c r="N52" s="26">
        <v>0.424</v>
      </c>
      <c r="O52" s="46">
        <v>125.424</v>
      </c>
      <c r="P52" s="58" t="s">
        <v>993</v>
      </c>
      <c r="Q52" s="58"/>
    </row>
    <row r="53" spans="1:17" ht="22.5">
      <c r="A53" s="9">
        <v>108</v>
      </c>
      <c r="B53" s="26" t="s">
        <v>30</v>
      </c>
      <c r="C53" s="26" t="s">
        <v>939</v>
      </c>
      <c r="D53" s="26" t="s">
        <v>31</v>
      </c>
      <c r="E53" s="26" t="s">
        <v>32</v>
      </c>
      <c r="F53" s="26">
        <v>22630</v>
      </c>
      <c r="G53" s="126">
        <v>300000</v>
      </c>
      <c r="H53" s="29">
        <f t="shared" si="2"/>
        <v>129000</v>
      </c>
      <c r="I53" s="127">
        <v>429000</v>
      </c>
      <c r="J53" s="26">
        <v>75</v>
      </c>
      <c r="K53" s="26">
        <v>0</v>
      </c>
      <c r="L53" s="26">
        <v>15</v>
      </c>
      <c r="M53" s="26">
        <v>30</v>
      </c>
      <c r="N53" s="26">
        <v>0.226</v>
      </c>
      <c r="O53" s="10">
        <v>120.226</v>
      </c>
      <c r="P53" s="58" t="s">
        <v>993</v>
      </c>
      <c r="Q53" s="132"/>
    </row>
    <row r="54" spans="1:17" ht="33.75">
      <c r="A54" s="9">
        <v>124</v>
      </c>
      <c r="B54" s="26" t="s">
        <v>66</v>
      </c>
      <c r="C54" s="26" t="s">
        <v>67</v>
      </c>
      <c r="D54" s="26" t="s">
        <v>68</v>
      </c>
      <c r="E54" s="26" t="s">
        <v>69</v>
      </c>
      <c r="F54" s="26">
        <v>4250</v>
      </c>
      <c r="G54" s="126">
        <v>1500000</v>
      </c>
      <c r="H54" s="29">
        <f t="shared" si="2"/>
        <v>794250</v>
      </c>
      <c r="I54" s="127">
        <v>2294250</v>
      </c>
      <c r="J54" s="26">
        <v>75</v>
      </c>
      <c r="K54" s="26">
        <v>0</v>
      </c>
      <c r="L54" s="26">
        <v>15</v>
      </c>
      <c r="M54" s="26">
        <v>30</v>
      </c>
      <c r="N54" s="26">
        <v>0.044</v>
      </c>
      <c r="O54" s="46">
        <v>120.044</v>
      </c>
      <c r="P54" s="58" t="s">
        <v>993</v>
      </c>
      <c r="Q54" s="58"/>
    </row>
    <row r="55" spans="1:17" ht="33.75">
      <c r="A55" s="9">
        <v>126</v>
      </c>
      <c r="B55" s="26" t="s">
        <v>73</v>
      </c>
      <c r="C55" s="26" t="s">
        <v>948</v>
      </c>
      <c r="D55" s="26" t="s">
        <v>74</v>
      </c>
      <c r="E55" s="26" t="s">
        <v>75</v>
      </c>
      <c r="F55" s="26">
        <v>47010</v>
      </c>
      <c r="G55" s="126">
        <v>600000</v>
      </c>
      <c r="H55" s="29">
        <f t="shared" si="2"/>
        <v>0</v>
      </c>
      <c r="I55" s="127">
        <v>600000</v>
      </c>
      <c r="J55" s="26">
        <v>100</v>
      </c>
      <c r="K55" s="26">
        <v>0</v>
      </c>
      <c r="L55" s="26">
        <v>0</v>
      </c>
      <c r="M55" s="26">
        <v>15</v>
      </c>
      <c r="N55" s="26">
        <v>0.47</v>
      </c>
      <c r="O55" s="18">
        <v>115.47</v>
      </c>
      <c r="P55" s="58" t="s">
        <v>917</v>
      </c>
      <c r="Q55" s="58"/>
    </row>
    <row r="56" spans="1:17" ht="45">
      <c r="A56" s="9">
        <v>128</v>
      </c>
      <c r="B56" s="26" t="s">
        <v>78</v>
      </c>
      <c r="C56" s="26" t="s">
        <v>939</v>
      </c>
      <c r="D56" s="26" t="s">
        <v>79</v>
      </c>
      <c r="E56" s="26" t="s">
        <v>80</v>
      </c>
      <c r="F56" s="26">
        <v>12452</v>
      </c>
      <c r="G56" s="126">
        <v>946350</v>
      </c>
      <c r="H56" s="29">
        <f t="shared" si="2"/>
        <v>213650</v>
      </c>
      <c r="I56" s="127">
        <v>1160000</v>
      </c>
      <c r="J56" s="26">
        <v>100</v>
      </c>
      <c r="K56" s="26">
        <v>0</v>
      </c>
      <c r="L56" s="26">
        <v>0</v>
      </c>
      <c r="M56" s="26">
        <v>15</v>
      </c>
      <c r="N56" s="26">
        <v>0.1245</v>
      </c>
      <c r="O56" s="18">
        <v>115.1245</v>
      </c>
      <c r="P56" s="58" t="s">
        <v>993</v>
      </c>
      <c r="Q56" s="58"/>
    </row>
    <row r="57" spans="1:17" ht="22.5">
      <c r="A57" s="9">
        <v>129</v>
      </c>
      <c r="B57" s="26" t="s">
        <v>81</v>
      </c>
      <c r="C57" s="26" t="s">
        <v>990</v>
      </c>
      <c r="D57" s="26" t="s">
        <v>82</v>
      </c>
      <c r="E57" s="26" t="s">
        <v>83</v>
      </c>
      <c r="F57" s="26">
        <v>10133</v>
      </c>
      <c r="G57" s="126">
        <v>4730000</v>
      </c>
      <c r="H57" s="29">
        <f t="shared" si="2"/>
        <v>1549000</v>
      </c>
      <c r="I57" s="127">
        <v>6279000</v>
      </c>
      <c r="J57" s="26">
        <v>100</v>
      </c>
      <c r="K57" s="26">
        <v>0</v>
      </c>
      <c r="L57" s="26">
        <v>15</v>
      </c>
      <c r="M57" s="26">
        <v>0</v>
      </c>
      <c r="N57" s="26">
        <v>0.1013</v>
      </c>
      <c r="O57" s="18">
        <v>115.1013</v>
      </c>
      <c r="P57" s="58" t="s">
        <v>993</v>
      </c>
      <c r="Q57" s="58"/>
    </row>
    <row r="58" spans="1:17" ht="22.5">
      <c r="A58" s="9">
        <v>131</v>
      </c>
      <c r="B58" s="26" t="s">
        <v>87</v>
      </c>
      <c r="C58" s="26" t="s">
        <v>981</v>
      </c>
      <c r="D58" s="26" t="s">
        <v>88</v>
      </c>
      <c r="E58" s="26" t="s">
        <v>89</v>
      </c>
      <c r="F58" s="26">
        <v>3289</v>
      </c>
      <c r="G58" s="126">
        <v>2220200</v>
      </c>
      <c r="H58" s="29">
        <f t="shared" si="2"/>
        <v>820970</v>
      </c>
      <c r="I58" s="127">
        <v>3041170</v>
      </c>
      <c r="J58" s="26">
        <v>100</v>
      </c>
      <c r="K58" s="26">
        <v>0</v>
      </c>
      <c r="L58" s="26">
        <v>0</v>
      </c>
      <c r="M58" s="26">
        <v>15</v>
      </c>
      <c r="N58" s="26">
        <v>0.03289</v>
      </c>
      <c r="O58" s="18">
        <v>115.03289</v>
      </c>
      <c r="P58" s="58" t="s">
        <v>993</v>
      </c>
      <c r="Q58" s="58"/>
    </row>
    <row r="59" spans="1:17" ht="33.75">
      <c r="A59" s="9">
        <v>136</v>
      </c>
      <c r="B59" s="26" t="s">
        <v>99</v>
      </c>
      <c r="C59" s="26" t="s">
        <v>1072</v>
      </c>
      <c r="D59" s="26" t="s">
        <v>100</v>
      </c>
      <c r="E59" s="26" t="s">
        <v>101</v>
      </c>
      <c r="F59" s="26">
        <v>40500</v>
      </c>
      <c r="G59" s="126">
        <v>1200000</v>
      </c>
      <c r="H59" s="29">
        <f t="shared" si="2"/>
        <v>280500</v>
      </c>
      <c r="I59" s="127">
        <v>1480500</v>
      </c>
      <c r="J59" s="26">
        <v>75</v>
      </c>
      <c r="K59" s="26">
        <v>0</v>
      </c>
      <c r="L59" s="26">
        <v>20</v>
      </c>
      <c r="M59" s="26">
        <v>15</v>
      </c>
      <c r="N59" s="26">
        <v>0.406</v>
      </c>
      <c r="O59" s="10">
        <v>110.406</v>
      </c>
      <c r="P59" s="58" t="s">
        <v>917</v>
      </c>
      <c r="Q59" s="58"/>
    </row>
    <row r="60" spans="1:17" ht="22.5">
      <c r="A60" s="9">
        <v>137</v>
      </c>
      <c r="B60" s="26" t="s">
        <v>99</v>
      </c>
      <c r="C60" s="26" t="s">
        <v>1072</v>
      </c>
      <c r="D60" s="26" t="s">
        <v>102</v>
      </c>
      <c r="E60" s="26" t="s">
        <v>103</v>
      </c>
      <c r="F60" s="26">
        <v>40500</v>
      </c>
      <c r="G60" s="126">
        <v>750000</v>
      </c>
      <c r="H60" s="29">
        <f t="shared" si="2"/>
        <v>189500</v>
      </c>
      <c r="I60" s="127">
        <v>939500</v>
      </c>
      <c r="J60" s="26">
        <v>75</v>
      </c>
      <c r="K60" s="26">
        <v>0</v>
      </c>
      <c r="L60" s="26">
        <v>20</v>
      </c>
      <c r="M60" s="26">
        <v>15</v>
      </c>
      <c r="N60" s="26">
        <v>0.405</v>
      </c>
      <c r="O60" s="46">
        <v>110.405</v>
      </c>
      <c r="P60" s="58" t="s">
        <v>993</v>
      </c>
      <c r="Q60" s="58"/>
    </row>
    <row r="61" spans="1:17" ht="12.75">
      <c r="A61" s="9">
        <v>138</v>
      </c>
      <c r="B61" s="26" t="s">
        <v>104</v>
      </c>
      <c r="C61" s="26" t="s">
        <v>1111</v>
      </c>
      <c r="D61" s="26" t="s">
        <v>105</v>
      </c>
      <c r="E61" s="26" t="s">
        <v>106</v>
      </c>
      <c r="F61" s="26">
        <v>27810</v>
      </c>
      <c r="G61" s="126">
        <v>685000</v>
      </c>
      <c r="H61" s="29">
        <f t="shared" si="2"/>
        <v>171250</v>
      </c>
      <c r="I61" s="127">
        <v>856250</v>
      </c>
      <c r="J61" s="26">
        <v>60</v>
      </c>
      <c r="K61" s="26">
        <v>50</v>
      </c>
      <c r="L61" s="26">
        <v>0</v>
      </c>
      <c r="M61" s="26">
        <v>0</v>
      </c>
      <c r="N61" s="26">
        <v>0.278</v>
      </c>
      <c r="O61" s="18">
        <v>110.278</v>
      </c>
      <c r="P61" s="58" t="s">
        <v>917</v>
      </c>
      <c r="Q61" s="58"/>
    </row>
    <row r="62" spans="1:17" ht="22.5">
      <c r="A62" s="9">
        <v>139</v>
      </c>
      <c r="B62" s="26" t="s">
        <v>960</v>
      </c>
      <c r="C62" s="26" t="s">
        <v>961</v>
      </c>
      <c r="D62" s="26" t="s">
        <v>107</v>
      </c>
      <c r="E62" s="26" t="s">
        <v>108</v>
      </c>
      <c r="F62" s="26">
        <v>16350</v>
      </c>
      <c r="G62" s="126">
        <v>430000</v>
      </c>
      <c r="H62" s="29">
        <f t="shared" si="2"/>
        <v>115000</v>
      </c>
      <c r="I62" s="127">
        <v>545000</v>
      </c>
      <c r="J62" s="26">
        <v>60</v>
      </c>
      <c r="K62" s="26">
        <v>50</v>
      </c>
      <c r="L62" s="26">
        <v>0</v>
      </c>
      <c r="M62" s="26">
        <v>0</v>
      </c>
      <c r="N62" s="26">
        <v>0.164</v>
      </c>
      <c r="O62" s="18">
        <v>110.164</v>
      </c>
      <c r="P62" s="58" t="s">
        <v>917</v>
      </c>
      <c r="Q62" s="58"/>
    </row>
    <row r="63" spans="1:17" ht="45">
      <c r="A63" s="9">
        <v>140</v>
      </c>
      <c r="B63" s="26" t="s">
        <v>1064</v>
      </c>
      <c r="C63" s="26" t="s">
        <v>910</v>
      </c>
      <c r="D63" s="26" t="s">
        <v>109</v>
      </c>
      <c r="E63" s="26" t="s">
        <v>110</v>
      </c>
      <c r="F63" s="26">
        <v>12575</v>
      </c>
      <c r="G63" s="126">
        <v>128691</v>
      </c>
      <c r="H63" s="29">
        <f t="shared" si="2"/>
        <v>44223</v>
      </c>
      <c r="I63" s="127">
        <v>172914</v>
      </c>
      <c r="J63" s="26">
        <v>30</v>
      </c>
      <c r="K63" s="26">
        <v>50</v>
      </c>
      <c r="L63" s="26">
        <v>15</v>
      </c>
      <c r="M63" s="26">
        <v>15</v>
      </c>
      <c r="N63" s="26">
        <v>0.126</v>
      </c>
      <c r="O63" s="18">
        <v>110.126</v>
      </c>
      <c r="P63" s="58" t="s">
        <v>993</v>
      </c>
      <c r="Q63" s="58"/>
    </row>
    <row r="64" spans="1:17" ht="12.75">
      <c r="A64" s="9">
        <v>141</v>
      </c>
      <c r="B64" s="26" t="s">
        <v>111</v>
      </c>
      <c r="C64" s="26" t="s">
        <v>990</v>
      </c>
      <c r="D64" s="26" t="s">
        <v>112</v>
      </c>
      <c r="E64" s="26" t="s">
        <v>113</v>
      </c>
      <c r="F64" s="26">
        <v>6700</v>
      </c>
      <c r="G64" s="126">
        <v>225000</v>
      </c>
      <c r="H64" s="29">
        <f t="shared" si="2"/>
        <v>90250</v>
      </c>
      <c r="I64" s="127">
        <v>315250</v>
      </c>
      <c r="J64" s="26">
        <v>75</v>
      </c>
      <c r="K64" s="26">
        <v>0</v>
      </c>
      <c r="L64" s="26">
        <v>5</v>
      </c>
      <c r="M64" s="26">
        <v>30</v>
      </c>
      <c r="N64" s="26">
        <v>0.067</v>
      </c>
      <c r="O64" s="18">
        <v>110.067</v>
      </c>
      <c r="P64" s="58" t="s">
        <v>917</v>
      </c>
      <c r="Q64" s="58"/>
    </row>
    <row r="65" spans="1:17" ht="33.75">
      <c r="A65" s="9">
        <v>147</v>
      </c>
      <c r="B65" s="26" t="s">
        <v>117</v>
      </c>
      <c r="C65" s="26" t="s">
        <v>905</v>
      </c>
      <c r="D65" s="26" t="s">
        <v>126</v>
      </c>
      <c r="E65" s="26" t="s">
        <v>127</v>
      </c>
      <c r="F65" s="26">
        <v>119650</v>
      </c>
      <c r="G65" s="126">
        <v>5450000</v>
      </c>
      <c r="H65" s="29">
        <f t="shared" si="2"/>
        <v>1874000</v>
      </c>
      <c r="I65" s="127">
        <v>7324000</v>
      </c>
      <c r="J65" s="26">
        <v>75</v>
      </c>
      <c r="K65" s="26">
        <v>0</v>
      </c>
      <c r="L65" s="26">
        <v>0</v>
      </c>
      <c r="M65" s="26">
        <v>30</v>
      </c>
      <c r="N65" s="26">
        <v>1.19</v>
      </c>
      <c r="O65" s="18">
        <v>106.19</v>
      </c>
      <c r="P65" s="58" t="s">
        <v>993</v>
      </c>
      <c r="Q65" s="58"/>
    </row>
    <row r="66" spans="1:17" ht="33.75">
      <c r="A66" s="9">
        <v>148</v>
      </c>
      <c r="B66" s="26" t="s">
        <v>128</v>
      </c>
      <c r="C66" s="26" t="s">
        <v>129</v>
      </c>
      <c r="D66" s="26" t="s">
        <v>130</v>
      </c>
      <c r="E66" s="26" t="s">
        <v>131</v>
      </c>
      <c r="F66" s="26">
        <v>61047</v>
      </c>
      <c r="G66" s="126">
        <v>376286</v>
      </c>
      <c r="H66" s="29">
        <f t="shared" si="2"/>
        <v>143761</v>
      </c>
      <c r="I66" s="127">
        <v>520047</v>
      </c>
      <c r="J66" s="26">
        <v>75</v>
      </c>
      <c r="K66" s="26">
        <v>0</v>
      </c>
      <c r="L66" s="26">
        <v>0</v>
      </c>
      <c r="M66" s="26">
        <v>30</v>
      </c>
      <c r="N66" s="26">
        <v>0.61</v>
      </c>
      <c r="O66" s="46">
        <v>105.61</v>
      </c>
      <c r="P66" s="58" t="s">
        <v>917</v>
      </c>
      <c r="Q66" s="58"/>
    </row>
    <row r="67" spans="1:17" ht="33.75">
      <c r="A67" s="9">
        <v>156</v>
      </c>
      <c r="B67" s="26" t="s">
        <v>145</v>
      </c>
      <c r="C67" s="26" t="s">
        <v>961</v>
      </c>
      <c r="D67" s="26" t="s">
        <v>148</v>
      </c>
      <c r="E67" s="26" t="s">
        <v>144</v>
      </c>
      <c r="F67" s="26">
        <v>29780</v>
      </c>
      <c r="G67" s="126">
        <v>4500000</v>
      </c>
      <c r="H67" s="29">
        <f t="shared" si="2"/>
        <v>2157500</v>
      </c>
      <c r="I67" s="127">
        <v>6657500</v>
      </c>
      <c r="J67" s="26">
        <v>75</v>
      </c>
      <c r="K67" s="26">
        <v>0</v>
      </c>
      <c r="L67" s="26">
        <v>0</v>
      </c>
      <c r="M67" s="26">
        <v>30</v>
      </c>
      <c r="N67" s="26">
        <v>0.298</v>
      </c>
      <c r="O67" s="18">
        <v>105.298</v>
      </c>
      <c r="P67" s="58" t="s">
        <v>993</v>
      </c>
      <c r="Q67" s="58"/>
    </row>
    <row r="68" spans="1:17" ht="33.75">
      <c r="A68" s="9">
        <v>158</v>
      </c>
      <c r="B68" s="26" t="s">
        <v>151</v>
      </c>
      <c r="C68" s="26" t="s">
        <v>129</v>
      </c>
      <c r="D68" s="26" t="s">
        <v>152</v>
      </c>
      <c r="E68" s="26" t="s">
        <v>153</v>
      </c>
      <c r="F68" s="26">
        <v>25725</v>
      </c>
      <c r="G68" s="126">
        <v>688200</v>
      </c>
      <c r="H68" s="29">
        <f t="shared" si="2"/>
        <v>307006</v>
      </c>
      <c r="I68" s="127">
        <v>995206</v>
      </c>
      <c r="J68" s="26">
        <v>75</v>
      </c>
      <c r="K68" s="26">
        <v>0</v>
      </c>
      <c r="L68" s="26">
        <v>15</v>
      </c>
      <c r="M68" s="26">
        <v>15</v>
      </c>
      <c r="N68" s="26">
        <v>0.25</v>
      </c>
      <c r="O68" s="18">
        <v>105.25</v>
      </c>
      <c r="P68" s="58" t="s">
        <v>993</v>
      </c>
      <c r="Q68" s="58"/>
    </row>
    <row r="69" spans="1:17" ht="33.75">
      <c r="A69" s="9">
        <v>163</v>
      </c>
      <c r="B69" s="26" t="s">
        <v>163</v>
      </c>
      <c r="C69" s="26" t="s">
        <v>990</v>
      </c>
      <c r="D69" s="26" t="s">
        <v>164</v>
      </c>
      <c r="E69" s="26" t="s">
        <v>165</v>
      </c>
      <c r="F69" s="26">
        <v>7722</v>
      </c>
      <c r="G69" s="126">
        <v>3697961</v>
      </c>
      <c r="H69" s="29">
        <f t="shared" si="2"/>
        <v>1009800</v>
      </c>
      <c r="I69" s="127">
        <v>4707761</v>
      </c>
      <c r="J69" s="26">
        <v>100</v>
      </c>
      <c r="K69" s="26">
        <v>0</v>
      </c>
      <c r="L69" s="26">
        <v>5</v>
      </c>
      <c r="M69" s="26">
        <v>0</v>
      </c>
      <c r="N69" s="26">
        <v>0.0772</v>
      </c>
      <c r="O69" s="18">
        <v>105.0772</v>
      </c>
      <c r="P69" s="58" t="s">
        <v>993</v>
      </c>
      <c r="Q69" s="56"/>
    </row>
    <row r="70" spans="1:17" ht="33.75">
      <c r="A70" s="9">
        <v>167</v>
      </c>
      <c r="B70" s="26" t="s">
        <v>173</v>
      </c>
      <c r="C70" s="26" t="s">
        <v>965</v>
      </c>
      <c r="D70" s="26" t="s">
        <v>174</v>
      </c>
      <c r="E70" s="26" t="s">
        <v>175</v>
      </c>
      <c r="F70" s="26">
        <v>1610</v>
      </c>
      <c r="G70" s="126">
        <v>750300</v>
      </c>
      <c r="H70" s="29">
        <f t="shared" si="2"/>
        <v>365885</v>
      </c>
      <c r="I70" s="127">
        <v>1116185</v>
      </c>
      <c r="J70" s="26">
        <v>75</v>
      </c>
      <c r="K70" s="26">
        <v>0</v>
      </c>
      <c r="L70" s="26">
        <v>0</v>
      </c>
      <c r="M70" s="26">
        <v>30</v>
      </c>
      <c r="N70" s="26">
        <v>0.0161</v>
      </c>
      <c r="O70" s="18">
        <v>105.0161</v>
      </c>
      <c r="P70" s="58" t="s">
        <v>993</v>
      </c>
      <c r="Q70" s="56"/>
    </row>
    <row r="71" spans="1:17" ht="33.75">
      <c r="A71" s="9">
        <v>169</v>
      </c>
      <c r="B71" s="26" t="s">
        <v>178</v>
      </c>
      <c r="C71" s="26" t="s">
        <v>990</v>
      </c>
      <c r="D71" s="26" t="s">
        <v>179</v>
      </c>
      <c r="E71" s="26" t="s">
        <v>180</v>
      </c>
      <c r="F71" s="26">
        <v>289553</v>
      </c>
      <c r="G71" s="126">
        <v>405000</v>
      </c>
      <c r="H71" s="29">
        <f t="shared" si="2"/>
        <v>178054</v>
      </c>
      <c r="I71" s="127">
        <v>583054</v>
      </c>
      <c r="J71" s="26">
        <v>100</v>
      </c>
      <c r="K71" s="26">
        <v>0</v>
      </c>
      <c r="L71" s="26">
        <v>0</v>
      </c>
      <c r="M71" s="26">
        <v>0</v>
      </c>
      <c r="N71" s="26">
        <v>2.895</v>
      </c>
      <c r="O71" s="46">
        <v>102.895</v>
      </c>
      <c r="P71" s="58" t="s">
        <v>993</v>
      </c>
      <c r="Q71" s="56"/>
    </row>
    <row r="72" spans="1:17" ht="22.5">
      <c r="A72" s="9">
        <v>171</v>
      </c>
      <c r="B72" s="26" t="s">
        <v>184</v>
      </c>
      <c r="C72" s="26" t="s">
        <v>1051</v>
      </c>
      <c r="D72" s="26" t="s">
        <v>185</v>
      </c>
      <c r="E72" s="26" t="s">
        <v>186</v>
      </c>
      <c r="F72" s="26">
        <v>40377</v>
      </c>
      <c r="G72" s="126">
        <v>12000000</v>
      </c>
      <c r="H72" s="29">
        <f t="shared" si="2"/>
        <v>3610000</v>
      </c>
      <c r="I72" s="127">
        <v>15610000</v>
      </c>
      <c r="J72" s="26">
        <v>100</v>
      </c>
      <c r="K72" s="26">
        <v>0</v>
      </c>
      <c r="L72" s="26">
        <v>0</v>
      </c>
      <c r="M72" s="26">
        <v>0</v>
      </c>
      <c r="N72" s="26">
        <v>0.404</v>
      </c>
      <c r="O72" s="18">
        <v>100.404</v>
      </c>
      <c r="P72" s="58" t="s">
        <v>993</v>
      </c>
      <c r="Q72" s="56"/>
    </row>
    <row r="73" spans="1:17" ht="22.5">
      <c r="A73" s="9">
        <v>172</v>
      </c>
      <c r="B73" s="26" t="s">
        <v>187</v>
      </c>
      <c r="C73" s="26" t="s">
        <v>905</v>
      </c>
      <c r="D73" s="26" t="s">
        <v>188</v>
      </c>
      <c r="E73" s="26" t="s">
        <v>189</v>
      </c>
      <c r="F73" s="26">
        <v>38977</v>
      </c>
      <c r="G73" s="126">
        <v>573950</v>
      </c>
      <c r="H73" s="29">
        <f t="shared" si="2"/>
        <v>160706</v>
      </c>
      <c r="I73" s="127">
        <v>734656</v>
      </c>
      <c r="J73" s="26">
        <v>100</v>
      </c>
      <c r="K73" s="26">
        <v>0</v>
      </c>
      <c r="L73" s="26">
        <v>0</v>
      </c>
      <c r="M73" s="26">
        <v>0</v>
      </c>
      <c r="N73" s="26">
        <v>0.39</v>
      </c>
      <c r="O73" s="18">
        <v>100.39</v>
      </c>
      <c r="P73" s="58" t="s">
        <v>993</v>
      </c>
      <c r="Q73" s="56"/>
    </row>
    <row r="74" spans="1:17" ht="33.75">
      <c r="A74" s="9">
        <v>175</v>
      </c>
      <c r="B74" s="26" t="s">
        <v>960</v>
      </c>
      <c r="C74" s="26" t="s">
        <v>961</v>
      </c>
      <c r="D74" s="26" t="s">
        <v>193</v>
      </c>
      <c r="E74" s="26" t="s">
        <v>194</v>
      </c>
      <c r="F74" s="26">
        <v>16350</v>
      </c>
      <c r="G74" s="126">
        <v>500000</v>
      </c>
      <c r="H74" s="29">
        <f t="shared" si="2"/>
        <v>140000</v>
      </c>
      <c r="I74" s="127">
        <v>640000</v>
      </c>
      <c r="J74" s="26">
        <v>100</v>
      </c>
      <c r="K74" s="26">
        <v>0</v>
      </c>
      <c r="L74" s="26">
        <v>0</v>
      </c>
      <c r="M74" s="26">
        <v>0</v>
      </c>
      <c r="N74" s="26">
        <v>0.166</v>
      </c>
      <c r="O74" s="18">
        <v>100.166</v>
      </c>
      <c r="P74" s="58" t="s">
        <v>993</v>
      </c>
      <c r="Q74" s="56"/>
    </row>
    <row r="75" spans="1:17" ht="22.5">
      <c r="A75" s="9">
        <v>176</v>
      </c>
      <c r="B75" s="26" t="s">
        <v>964</v>
      </c>
      <c r="C75" s="26" t="s">
        <v>965</v>
      </c>
      <c r="D75" s="26" t="s">
        <v>195</v>
      </c>
      <c r="E75" s="26" t="s">
        <v>196</v>
      </c>
      <c r="F75" s="26">
        <v>13250</v>
      </c>
      <c r="G75" s="126">
        <v>395000</v>
      </c>
      <c r="H75" s="29">
        <f t="shared" si="2"/>
        <v>131600</v>
      </c>
      <c r="I75" s="127">
        <v>526600</v>
      </c>
      <c r="J75" s="26">
        <v>100</v>
      </c>
      <c r="K75" s="26">
        <v>0</v>
      </c>
      <c r="L75" s="26">
        <v>0</v>
      </c>
      <c r="M75" s="26">
        <v>0</v>
      </c>
      <c r="N75" s="26">
        <v>0.133</v>
      </c>
      <c r="O75" s="18">
        <v>100.133</v>
      </c>
      <c r="P75" s="58" t="s">
        <v>993</v>
      </c>
      <c r="Q75" s="56"/>
    </row>
    <row r="76" spans="1:17" ht="22.5">
      <c r="A76" s="9">
        <v>177</v>
      </c>
      <c r="B76" s="26" t="s">
        <v>197</v>
      </c>
      <c r="C76" s="26" t="s">
        <v>948</v>
      </c>
      <c r="D76" s="26" t="s">
        <v>198</v>
      </c>
      <c r="E76" s="26" t="s">
        <v>199</v>
      </c>
      <c r="F76" s="26">
        <v>13121</v>
      </c>
      <c r="G76" s="126">
        <v>80500</v>
      </c>
      <c r="H76" s="29">
        <f t="shared" si="2"/>
        <v>36565</v>
      </c>
      <c r="I76" s="127">
        <v>117065</v>
      </c>
      <c r="J76" s="26">
        <v>100</v>
      </c>
      <c r="K76" s="26">
        <v>0</v>
      </c>
      <c r="L76" s="26">
        <v>0</v>
      </c>
      <c r="M76" s="26">
        <v>0</v>
      </c>
      <c r="N76" s="26">
        <v>0.131</v>
      </c>
      <c r="O76" s="18">
        <v>100.131</v>
      </c>
      <c r="P76" s="58" t="s">
        <v>917</v>
      </c>
      <c r="Q76" s="56"/>
    </row>
    <row r="77" spans="1:17" ht="33.75">
      <c r="A77" s="9">
        <v>179</v>
      </c>
      <c r="B77" s="26" t="s">
        <v>203</v>
      </c>
      <c r="C77" s="26" t="s">
        <v>910</v>
      </c>
      <c r="D77" s="26" t="s">
        <v>204</v>
      </c>
      <c r="E77" s="26" t="s">
        <v>205</v>
      </c>
      <c r="F77" s="26">
        <v>11435</v>
      </c>
      <c r="G77" s="126">
        <v>60000</v>
      </c>
      <c r="H77" s="29">
        <f t="shared" si="2"/>
        <v>33100</v>
      </c>
      <c r="I77" s="127">
        <v>93100</v>
      </c>
      <c r="J77" s="26">
        <v>100</v>
      </c>
      <c r="K77" s="26">
        <v>0</v>
      </c>
      <c r="L77" s="26">
        <v>0</v>
      </c>
      <c r="M77" s="26">
        <v>0</v>
      </c>
      <c r="N77" s="26">
        <v>0.114</v>
      </c>
      <c r="O77" s="18">
        <v>100.114</v>
      </c>
      <c r="P77" s="58" t="s">
        <v>993</v>
      </c>
      <c r="Q77" s="56"/>
    </row>
    <row r="78" spans="1:17" ht="22.5">
      <c r="A78" s="9">
        <v>180</v>
      </c>
      <c r="B78" s="26" t="s">
        <v>206</v>
      </c>
      <c r="C78" s="26" t="s">
        <v>910</v>
      </c>
      <c r="D78" s="26" t="s">
        <v>207</v>
      </c>
      <c r="E78" s="26" t="s">
        <v>208</v>
      </c>
      <c r="F78" s="26">
        <v>9600</v>
      </c>
      <c r="G78" s="126">
        <v>331000</v>
      </c>
      <c r="H78" s="29">
        <f t="shared" si="2"/>
        <v>59580</v>
      </c>
      <c r="I78" s="127">
        <v>390580</v>
      </c>
      <c r="J78" s="26">
        <v>100</v>
      </c>
      <c r="K78" s="26">
        <v>0</v>
      </c>
      <c r="L78" s="26">
        <v>0</v>
      </c>
      <c r="M78" s="26">
        <v>0</v>
      </c>
      <c r="N78" s="26">
        <v>0.096</v>
      </c>
      <c r="O78" s="18">
        <v>100.096</v>
      </c>
      <c r="P78" s="58" t="s">
        <v>993</v>
      </c>
      <c r="Q78" s="56"/>
    </row>
    <row r="79" spans="1:17" ht="45">
      <c r="A79" s="9">
        <v>182</v>
      </c>
      <c r="B79" s="26" t="s">
        <v>212</v>
      </c>
      <c r="C79" s="26" t="s">
        <v>990</v>
      </c>
      <c r="D79" s="26" t="s">
        <v>213</v>
      </c>
      <c r="E79" s="26" t="s">
        <v>214</v>
      </c>
      <c r="F79" s="26">
        <v>935</v>
      </c>
      <c r="G79" s="126">
        <v>100000</v>
      </c>
      <c r="H79" s="29">
        <f t="shared" si="2"/>
        <v>75000</v>
      </c>
      <c r="I79" s="127">
        <v>175000</v>
      </c>
      <c r="J79" s="26">
        <v>100</v>
      </c>
      <c r="K79" s="26">
        <v>0</v>
      </c>
      <c r="L79" s="26">
        <v>0</v>
      </c>
      <c r="M79" s="26">
        <v>0</v>
      </c>
      <c r="N79" s="26">
        <v>0.009</v>
      </c>
      <c r="O79" s="18">
        <v>100.009</v>
      </c>
      <c r="P79" s="58" t="s">
        <v>993</v>
      </c>
      <c r="Q79" s="56"/>
    </row>
    <row r="80" spans="1:17" ht="22.5">
      <c r="A80" s="9">
        <v>185</v>
      </c>
      <c r="B80" s="26" t="s">
        <v>221</v>
      </c>
      <c r="C80" s="26" t="s">
        <v>965</v>
      </c>
      <c r="D80" s="26" t="s">
        <v>222</v>
      </c>
      <c r="E80" s="26" t="s">
        <v>223</v>
      </c>
      <c r="F80" s="26">
        <v>40000</v>
      </c>
      <c r="G80" s="126">
        <v>8100000</v>
      </c>
      <c r="H80" s="29">
        <f t="shared" si="2"/>
        <v>1985440</v>
      </c>
      <c r="I80" s="127">
        <v>10085440</v>
      </c>
      <c r="J80" s="26">
        <v>75</v>
      </c>
      <c r="K80" s="26">
        <v>0</v>
      </c>
      <c r="L80" s="26">
        <v>20</v>
      </c>
      <c r="M80" s="26">
        <v>0</v>
      </c>
      <c r="N80" s="26">
        <v>0.4</v>
      </c>
      <c r="O80" s="18">
        <v>95.4</v>
      </c>
      <c r="P80" s="58" t="s">
        <v>993</v>
      </c>
      <c r="Q80" s="56"/>
    </row>
    <row r="81" spans="1:17" ht="33.75">
      <c r="A81" s="9">
        <v>192</v>
      </c>
      <c r="B81" s="26" t="s">
        <v>70</v>
      </c>
      <c r="C81" s="26" t="s">
        <v>972</v>
      </c>
      <c r="D81" s="26" t="s">
        <v>236</v>
      </c>
      <c r="E81" s="26" t="s">
        <v>237</v>
      </c>
      <c r="F81" s="26">
        <v>88088</v>
      </c>
      <c r="G81" s="126">
        <v>452492</v>
      </c>
      <c r="H81" s="29">
        <f t="shared" si="2"/>
        <v>172876</v>
      </c>
      <c r="I81" s="127">
        <v>625368</v>
      </c>
      <c r="J81" s="26">
        <v>75</v>
      </c>
      <c r="K81" s="26">
        <v>0</v>
      </c>
      <c r="L81" s="26">
        <v>0</v>
      </c>
      <c r="M81" s="26">
        <v>15</v>
      </c>
      <c r="N81" s="26">
        <v>0.8808</v>
      </c>
      <c r="O81" s="46">
        <v>90.8808</v>
      </c>
      <c r="P81" s="58" t="s">
        <v>917</v>
      </c>
      <c r="Q81" s="56"/>
    </row>
    <row r="82" spans="1:17" ht="33.75">
      <c r="A82" s="9">
        <v>193</v>
      </c>
      <c r="B82" s="26" t="s">
        <v>128</v>
      </c>
      <c r="C82" s="26" t="s">
        <v>129</v>
      </c>
      <c r="D82" s="26" t="s">
        <v>238</v>
      </c>
      <c r="E82" s="26" t="s">
        <v>239</v>
      </c>
      <c r="F82" s="26">
        <v>61047</v>
      </c>
      <c r="G82" s="126">
        <v>1950000</v>
      </c>
      <c r="H82" s="29">
        <f t="shared" si="2"/>
        <v>423276</v>
      </c>
      <c r="I82" s="127">
        <v>2373276</v>
      </c>
      <c r="J82" s="26">
        <v>60</v>
      </c>
      <c r="K82" s="26">
        <v>0</v>
      </c>
      <c r="L82" s="26">
        <v>0</v>
      </c>
      <c r="M82" s="26">
        <v>30</v>
      </c>
      <c r="N82" s="26">
        <v>0.61</v>
      </c>
      <c r="O82" s="46">
        <v>90.61</v>
      </c>
      <c r="P82" s="58" t="s">
        <v>917</v>
      </c>
      <c r="Q82" s="56"/>
    </row>
    <row r="83" spans="1:17" ht="33.75">
      <c r="A83" s="9">
        <v>199</v>
      </c>
      <c r="B83" s="26" t="s">
        <v>251</v>
      </c>
      <c r="C83" s="26" t="s">
        <v>981</v>
      </c>
      <c r="D83" s="26" t="s">
        <v>252</v>
      </c>
      <c r="E83" s="26" t="s">
        <v>253</v>
      </c>
      <c r="F83" s="26">
        <v>26000</v>
      </c>
      <c r="G83" s="126">
        <v>1629290</v>
      </c>
      <c r="H83" s="29">
        <f aca="true" t="shared" si="3" ref="H83:H114">I83-G83</f>
        <v>697322</v>
      </c>
      <c r="I83" s="127">
        <v>2326612</v>
      </c>
      <c r="J83" s="26">
        <v>75</v>
      </c>
      <c r="K83" s="26">
        <v>0</v>
      </c>
      <c r="L83" s="26">
        <v>0</v>
      </c>
      <c r="M83" s="26">
        <v>15</v>
      </c>
      <c r="N83" s="26">
        <v>0.26</v>
      </c>
      <c r="O83" s="18">
        <v>90.26</v>
      </c>
      <c r="P83" s="58" t="s">
        <v>993</v>
      </c>
      <c r="Q83" s="56"/>
    </row>
    <row r="84" spans="1:17" ht="33.75">
      <c r="A84" s="9">
        <v>201</v>
      </c>
      <c r="B84" s="26" t="s">
        <v>254</v>
      </c>
      <c r="C84" s="26" t="s">
        <v>961</v>
      </c>
      <c r="D84" s="26" t="s">
        <v>257</v>
      </c>
      <c r="E84" s="26" t="s">
        <v>258</v>
      </c>
      <c r="F84" s="26">
        <v>19800</v>
      </c>
      <c r="G84" s="126">
        <v>9500000</v>
      </c>
      <c r="H84" s="29">
        <f t="shared" si="3"/>
        <v>2200000</v>
      </c>
      <c r="I84" s="127">
        <v>11700000</v>
      </c>
      <c r="J84" s="26">
        <v>75</v>
      </c>
      <c r="K84" s="26">
        <v>0</v>
      </c>
      <c r="L84" s="26">
        <v>0</v>
      </c>
      <c r="M84" s="26">
        <v>15</v>
      </c>
      <c r="N84" s="26">
        <v>0.198</v>
      </c>
      <c r="O84" s="18">
        <v>90.198</v>
      </c>
      <c r="P84" s="58" t="s">
        <v>993</v>
      </c>
      <c r="Q84" s="56"/>
    </row>
    <row r="85" spans="1:17" ht="22.5">
      <c r="A85" s="9">
        <v>202</v>
      </c>
      <c r="B85" s="26" t="s">
        <v>259</v>
      </c>
      <c r="C85" s="26" t="s">
        <v>972</v>
      </c>
      <c r="D85" s="26" t="s">
        <v>260</v>
      </c>
      <c r="E85" s="26" t="s">
        <v>261</v>
      </c>
      <c r="F85" s="26">
        <v>17395</v>
      </c>
      <c r="G85" s="126">
        <v>900000</v>
      </c>
      <c r="H85" s="29">
        <f t="shared" si="3"/>
        <v>342000</v>
      </c>
      <c r="I85" s="127">
        <v>1242000</v>
      </c>
      <c r="J85" s="26">
        <v>60</v>
      </c>
      <c r="K85" s="26">
        <v>0</v>
      </c>
      <c r="L85" s="26">
        <v>0</v>
      </c>
      <c r="M85" s="26">
        <v>30</v>
      </c>
      <c r="N85" s="26">
        <v>0.174</v>
      </c>
      <c r="O85" s="18">
        <v>90.174</v>
      </c>
      <c r="P85" s="58" t="s">
        <v>917</v>
      </c>
      <c r="Q85" s="56"/>
    </row>
    <row r="86" spans="1:17" ht="33.75">
      <c r="A86" s="9">
        <v>205</v>
      </c>
      <c r="B86" s="26" t="s">
        <v>268</v>
      </c>
      <c r="C86" s="26" t="s">
        <v>939</v>
      </c>
      <c r="D86" s="26" t="s">
        <v>269</v>
      </c>
      <c r="E86" s="26" t="s">
        <v>270</v>
      </c>
      <c r="F86" s="26">
        <v>10600</v>
      </c>
      <c r="G86" s="126">
        <v>1465770</v>
      </c>
      <c r="H86" s="29">
        <f t="shared" si="3"/>
        <v>569731</v>
      </c>
      <c r="I86" s="127">
        <v>2035501</v>
      </c>
      <c r="J86" s="26">
        <v>75</v>
      </c>
      <c r="K86" s="26">
        <v>0</v>
      </c>
      <c r="L86" s="26">
        <v>0</v>
      </c>
      <c r="M86" s="26">
        <v>15</v>
      </c>
      <c r="N86" s="26">
        <v>0.106</v>
      </c>
      <c r="O86" s="18">
        <v>90.106</v>
      </c>
      <c r="P86" s="58" t="s">
        <v>993</v>
      </c>
      <c r="Q86" s="56"/>
    </row>
    <row r="87" spans="1:17" ht="22.5">
      <c r="A87" s="9">
        <v>206</v>
      </c>
      <c r="B87" s="26" t="s">
        <v>161</v>
      </c>
      <c r="C87" s="26" t="s">
        <v>981</v>
      </c>
      <c r="D87" s="26" t="s">
        <v>271</v>
      </c>
      <c r="E87" s="26" t="s">
        <v>272</v>
      </c>
      <c r="F87" s="26">
        <v>10200</v>
      </c>
      <c r="G87" s="126">
        <v>2500000</v>
      </c>
      <c r="H87" s="29">
        <f t="shared" si="3"/>
        <v>500000</v>
      </c>
      <c r="I87" s="127">
        <v>3000000</v>
      </c>
      <c r="J87" s="26">
        <v>60</v>
      </c>
      <c r="K87" s="26">
        <v>0</v>
      </c>
      <c r="L87" s="26">
        <v>0</v>
      </c>
      <c r="M87" s="26">
        <v>30</v>
      </c>
      <c r="N87" s="26">
        <v>0.102</v>
      </c>
      <c r="O87" s="18">
        <v>90.102</v>
      </c>
      <c r="P87" s="58" t="s">
        <v>917</v>
      </c>
      <c r="Q87" s="56"/>
    </row>
    <row r="88" spans="1:17" ht="22.5">
      <c r="A88" s="9">
        <v>208</v>
      </c>
      <c r="B88" s="26" t="s">
        <v>84</v>
      </c>
      <c r="C88" s="26" t="s">
        <v>926</v>
      </c>
      <c r="D88" s="26" t="s">
        <v>276</v>
      </c>
      <c r="E88" s="26" t="s">
        <v>277</v>
      </c>
      <c r="F88" s="26">
        <v>5516</v>
      </c>
      <c r="G88" s="126">
        <v>1600000</v>
      </c>
      <c r="H88" s="29">
        <f t="shared" si="3"/>
        <v>335000</v>
      </c>
      <c r="I88" s="127">
        <v>1935000</v>
      </c>
      <c r="J88" s="26">
        <v>75</v>
      </c>
      <c r="K88" s="26">
        <v>0</v>
      </c>
      <c r="L88" s="26">
        <v>15</v>
      </c>
      <c r="M88" s="26">
        <v>0</v>
      </c>
      <c r="N88" s="26">
        <v>0.055</v>
      </c>
      <c r="O88" s="18">
        <v>90.055</v>
      </c>
      <c r="P88" s="58" t="s">
        <v>993</v>
      </c>
      <c r="Q88" s="56"/>
    </row>
    <row r="89" spans="1:17" ht="22.5">
      <c r="A89" s="9">
        <v>209</v>
      </c>
      <c r="B89" s="26" t="s">
        <v>278</v>
      </c>
      <c r="C89" s="26" t="s">
        <v>939</v>
      </c>
      <c r="D89" s="26" t="s">
        <v>279</v>
      </c>
      <c r="E89" s="26" t="s">
        <v>280</v>
      </c>
      <c r="F89" s="26">
        <v>3470</v>
      </c>
      <c r="G89" s="126">
        <v>355215</v>
      </c>
      <c r="H89" s="29">
        <f t="shared" si="3"/>
        <v>57149</v>
      </c>
      <c r="I89" s="127">
        <v>412364</v>
      </c>
      <c r="J89" s="26">
        <v>60</v>
      </c>
      <c r="K89" s="26">
        <v>0</v>
      </c>
      <c r="L89" s="26">
        <v>0</v>
      </c>
      <c r="M89" s="26">
        <v>30</v>
      </c>
      <c r="N89" s="26">
        <v>0.035</v>
      </c>
      <c r="O89" s="18">
        <v>90.035</v>
      </c>
      <c r="P89" s="58" t="s">
        <v>917</v>
      </c>
      <c r="Q89" s="56"/>
    </row>
    <row r="90" spans="1:17" ht="22.5">
      <c r="A90" s="9">
        <v>210</v>
      </c>
      <c r="B90" s="26" t="s">
        <v>87</v>
      </c>
      <c r="C90" s="26" t="s">
        <v>981</v>
      </c>
      <c r="D90" s="26" t="s">
        <v>281</v>
      </c>
      <c r="E90" s="26" t="s">
        <v>282</v>
      </c>
      <c r="F90" s="26">
        <v>3289</v>
      </c>
      <c r="G90" s="126">
        <v>261200</v>
      </c>
      <c r="H90" s="29">
        <f t="shared" si="3"/>
        <v>96580</v>
      </c>
      <c r="I90" s="127">
        <v>357780</v>
      </c>
      <c r="J90" s="26">
        <v>75</v>
      </c>
      <c r="K90" s="26">
        <v>0</v>
      </c>
      <c r="L90" s="26">
        <v>0</v>
      </c>
      <c r="M90" s="26">
        <v>15</v>
      </c>
      <c r="N90" s="26">
        <v>0.03289</v>
      </c>
      <c r="O90" s="18">
        <v>90.03289</v>
      </c>
      <c r="P90" s="58" t="s">
        <v>993</v>
      </c>
      <c r="Q90" s="56"/>
    </row>
    <row r="91" spans="1:17" ht="33.75">
      <c r="A91" s="9">
        <v>211</v>
      </c>
      <c r="B91" s="26" t="s">
        <v>283</v>
      </c>
      <c r="C91" s="26" t="s">
        <v>284</v>
      </c>
      <c r="D91" s="26" t="s">
        <v>285</v>
      </c>
      <c r="E91" s="26" t="s">
        <v>286</v>
      </c>
      <c r="F91" s="26">
        <v>3158</v>
      </c>
      <c r="G91" s="126">
        <v>202372</v>
      </c>
      <c r="H91" s="29">
        <f t="shared" si="3"/>
        <v>77318</v>
      </c>
      <c r="I91" s="127">
        <v>279690</v>
      </c>
      <c r="J91" s="26">
        <v>75</v>
      </c>
      <c r="K91" s="26">
        <v>0</v>
      </c>
      <c r="L91" s="26">
        <v>0</v>
      </c>
      <c r="M91" s="26">
        <v>15</v>
      </c>
      <c r="N91" s="26">
        <v>0.0315</v>
      </c>
      <c r="O91" s="46">
        <v>90.0315</v>
      </c>
      <c r="P91" s="58" t="s">
        <v>993</v>
      </c>
      <c r="Q91" s="56"/>
    </row>
    <row r="92" spans="1:17" ht="22.5">
      <c r="A92" s="9">
        <v>212</v>
      </c>
      <c r="B92" s="26" t="s">
        <v>1114</v>
      </c>
      <c r="C92" s="26" t="s">
        <v>919</v>
      </c>
      <c r="D92" s="26" t="s">
        <v>287</v>
      </c>
      <c r="E92" s="26" t="s">
        <v>288</v>
      </c>
      <c r="F92" s="26">
        <v>2666</v>
      </c>
      <c r="G92" s="126">
        <v>525857</v>
      </c>
      <c r="H92" s="29">
        <f t="shared" si="3"/>
        <v>15776</v>
      </c>
      <c r="I92" s="127">
        <v>541633</v>
      </c>
      <c r="J92" s="26">
        <v>60</v>
      </c>
      <c r="K92" s="26">
        <v>0</v>
      </c>
      <c r="L92" s="26">
        <v>0</v>
      </c>
      <c r="M92" s="26">
        <v>30</v>
      </c>
      <c r="N92" s="26">
        <v>0.0266</v>
      </c>
      <c r="O92" s="18">
        <v>90.0266</v>
      </c>
      <c r="P92" s="58" t="s">
        <v>917</v>
      </c>
      <c r="Q92" s="56"/>
    </row>
    <row r="93" spans="1:17" ht="22.5">
      <c r="A93" s="9">
        <v>220</v>
      </c>
      <c r="B93" s="26" t="s">
        <v>94</v>
      </c>
      <c r="C93" s="26" t="s">
        <v>926</v>
      </c>
      <c r="D93" s="26" t="s">
        <v>305</v>
      </c>
      <c r="E93" s="26" t="s">
        <v>306</v>
      </c>
      <c r="F93" s="26">
        <v>255000</v>
      </c>
      <c r="G93" s="126">
        <v>6500000</v>
      </c>
      <c r="H93" s="29">
        <f t="shared" si="3"/>
        <v>2050000</v>
      </c>
      <c r="I93" s="127">
        <v>8550000</v>
      </c>
      <c r="J93" s="26">
        <v>45</v>
      </c>
      <c r="K93" s="26">
        <v>0</v>
      </c>
      <c r="L93" s="26">
        <v>20</v>
      </c>
      <c r="M93" s="26">
        <v>15</v>
      </c>
      <c r="N93" s="26">
        <v>2.55</v>
      </c>
      <c r="O93" s="18">
        <v>82.55</v>
      </c>
      <c r="P93" s="58" t="s">
        <v>917</v>
      </c>
      <c r="Q93" s="56"/>
    </row>
    <row r="94" spans="1:17" ht="33.75">
      <c r="A94" s="9">
        <v>224</v>
      </c>
      <c r="B94" s="26" t="s">
        <v>313</v>
      </c>
      <c r="C94" s="26" t="s">
        <v>939</v>
      </c>
      <c r="D94" s="26" t="s">
        <v>314</v>
      </c>
      <c r="E94" s="26" t="s">
        <v>315</v>
      </c>
      <c r="F94" s="26">
        <v>11666</v>
      </c>
      <c r="G94" s="126">
        <v>7500000</v>
      </c>
      <c r="H94" s="29">
        <f t="shared" si="3"/>
        <v>3319165</v>
      </c>
      <c r="I94" s="127">
        <v>10819165</v>
      </c>
      <c r="J94" s="26">
        <v>1</v>
      </c>
      <c r="K94" s="26">
        <v>0</v>
      </c>
      <c r="L94" s="26">
        <v>0</v>
      </c>
      <c r="M94" s="26">
        <v>80</v>
      </c>
      <c r="N94" s="26">
        <v>0.1166</v>
      </c>
      <c r="O94" s="18">
        <v>81.1166</v>
      </c>
      <c r="P94" s="58" t="s">
        <v>993</v>
      </c>
      <c r="Q94" s="56"/>
    </row>
    <row r="95" spans="1:17" ht="33.75">
      <c r="A95" s="9">
        <v>226</v>
      </c>
      <c r="B95" s="26" t="s">
        <v>316</v>
      </c>
      <c r="C95" s="26" t="s">
        <v>27</v>
      </c>
      <c r="D95" s="26" t="s">
        <v>319</v>
      </c>
      <c r="E95" s="26" t="s">
        <v>320</v>
      </c>
      <c r="F95" s="26">
        <v>609325</v>
      </c>
      <c r="G95" s="126">
        <v>375000</v>
      </c>
      <c r="H95" s="29">
        <f t="shared" si="3"/>
        <v>96976</v>
      </c>
      <c r="I95" s="127">
        <v>471976</v>
      </c>
      <c r="J95" s="26">
        <v>75</v>
      </c>
      <c r="K95" s="26">
        <v>0</v>
      </c>
      <c r="L95" s="26">
        <v>0</v>
      </c>
      <c r="M95" s="26">
        <v>0</v>
      </c>
      <c r="N95" s="26">
        <v>6.094</v>
      </c>
      <c r="O95" s="46">
        <v>81.094</v>
      </c>
      <c r="P95" s="58" t="s">
        <v>993</v>
      </c>
      <c r="Q95" s="56"/>
    </row>
    <row r="96" spans="1:17" ht="33.75">
      <c r="A96" s="9">
        <v>231</v>
      </c>
      <c r="B96" s="26" t="s">
        <v>178</v>
      </c>
      <c r="C96" s="26" t="s">
        <v>990</v>
      </c>
      <c r="D96" s="26" t="s">
        <v>329</v>
      </c>
      <c r="E96" s="26" t="s">
        <v>330</v>
      </c>
      <c r="F96" s="26">
        <v>289553</v>
      </c>
      <c r="G96" s="126">
        <v>5400000</v>
      </c>
      <c r="H96" s="29">
        <f t="shared" si="3"/>
        <v>1596650</v>
      </c>
      <c r="I96" s="127">
        <v>6996650</v>
      </c>
      <c r="J96" s="26">
        <v>75</v>
      </c>
      <c r="K96" s="26">
        <v>0</v>
      </c>
      <c r="L96" s="26">
        <v>0</v>
      </c>
      <c r="M96" s="26">
        <v>0</v>
      </c>
      <c r="N96" s="26">
        <v>2.897</v>
      </c>
      <c r="O96" s="46">
        <v>77.897</v>
      </c>
      <c r="P96" s="58" t="s">
        <v>993</v>
      </c>
      <c r="Q96" s="56"/>
    </row>
    <row r="97" spans="1:17" ht="33.75">
      <c r="A97" s="9">
        <v>232</v>
      </c>
      <c r="B97" s="26" t="s">
        <v>178</v>
      </c>
      <c r="C97" s="26" t="s">
        <v>990</v>
      </c>
      <c r="D97" s="26" t="s">
        <v>331</v>
      </c>
      <c r="E97" s="26" t="s">
        <v>332</v>
      </c>
      <c r="F97" s="26">
        <v>289553</v>
      </c>
      <c r="G97" s="126">
        <v>1391309</v>
      </c>
      <c r="H97" s="29">
        <f t="shared" si="3"/>
        <v>531556</v>
      </c>
      <c r="I97" s="127">
        <v>1922865</v>
      </c>
      <c r="J97" s="26">
        <v>75</v>
      </c>
      <c r="K97" s="26">
        <v>0</v>
      </c>
      <c r="L97" s="26">
        <v>0</v>
      </c>
      <c r="M97" s="26">
        <v>0</v>
      </c>
      <c r="N97" s="26">
        <v>2.896</v>
      </c>
      <c r="O97" s="46">
        <v>77.896</v>
      </c>
      <c r="P97" s="58" t="s">
        <v>993</v>
      </c>
      <c r="Q97" s="56"/>
    </row>
    <row r="98" spans="1:17" ht="45">
      <c r="A98" s="9">
        <v>233</v>
      </c>
      <c r="B98" s="26" t="s">
        <v>178</v>
      </c>
      <c r="C98" s="26" t="s">
        <v>990</v>
      </c>
      <c r="D98" s="26" t="s">
        <v>333</v>
      </c>
      <c r="E98" s="26" t="s">
        <v>334</v>
      </c>
      <c r="F98" s="26">
        <v>289553</v>
      </c>
      <c r="G98" s="126">
        <v>1150044</v>
      </c>
      <c r="H98" s="29">
        <f t="shared" si="3"/>
        <v>439379</v>
      </c>
      <c r="I98" s="127">
        <v>1589423</v>
      </c>
      <c r="J98" s="26">
        <v>75</v>
      </c>
      <c r="K98" s="26">
        <v>0</v>
      </c>
      <c r="L98" s="26">
        <v>0</v>
      </c>
      <c r="M98" s="26">
        <v>0</v>
      </c>
      <c r="N98" s="26">
        <v>2.895</v>
      </c>
      <c r="O98" s="46">
        <v>77.895</v>
      </c>
      <c r="P98" s="58" t="s">
        <v>993</v>
      </c>
      <c r="Q98" s="56"/>
    </row>
    <row r="99" spans="1:17" ht="33.75">
      <c r="A99" s="9">
        <v>234</v>
      </c>
      <c r="B99" s="26" t="s">
        <v>335</v>
      </c>
      <c r="C99" s="26" t="s">
        <v>965</v>
      </c>
      <c r="D99" s="26" t="s">
        <v>336</v>
      </c>
      <c r="E99" s="26" t="s">
        <v>337</v>
      </c>
      <c r="F99" s="26">
        <v>253045</v>
      </c>
      <c r="G99" s="126">
        <v>63240</v>
      </c>
      <c r="H99" s="29">
        <f t="shared" si="3"/>
        <v>24163</v>
      </c>
      <c r="I99" s="127">
        <v>87403</v>
      </c>
      <c r="J99" s="26">
        <v>75</v>
      </c>
      <c r="K99" s="26">
        <v>0</v>
      </c>
      <c r="L99" s="26">
        <v>0</v>
      </c>
      <c r="M99" s="26">
        <v>0</v>
      </c>
      <c r="N99" s="26">
        <v>2.531</v>
      </c>
      <c r="O99" s="46">
        <v>77.531</v>
      </c>
      <c r="P99" s="58" t="s">
        <v>993</v>
      </c>
      <c r="Q99" s="56"/>
    </row>
    <row r="100" spans="1:17" ht="33.75">
      <c r="A100" s="9">
        <v>235</v>
      </c>
      <c r="B100" s="26" t="s">
        <v>335</v>
      </c>
      <c r="C100" s="26" t="s">
        <v>965</v>
      </c>
      <c r="D100" s="26" t="s">
        <v>338</v>
      </c>
      <c r="E100" s="26" t="s">
        <v>339</v>
      </c>
      <c r="F100" s="26">
        <v>253045</v>
      </c>
      <c r="G100" s="126">
        <v>88538</v>
      </c>
      <c r="H100" s="29">
        <f t="shared" si="3"/>
        <v>33826</v>
      </c>
      <c r="I100" s="127">
        <v>122364</v>
      </c>
      <c r="J100" s="26">
        <v>75</v>
      </c>
      <c r="K100" s="26">
        <v>0</v>
      </c>
      <c r="L100" s="26">
        <v>0</v>
      </c>
      <c r="M100" s="26">
        <v>0</v>
      </c>
      <c r="N100" s="26">
        <v>2.5304</v>
      </c>
      <c r="O100" s="46">
        <v>77.5304</v>
      </c>
      <c r="P100" s="58" t="s">
        <v>993</v>
      </c>
      <c r="Q100" s="56"/>
    </row>
    <row r="101" spans="1:17" ht="45">
      <c r="A101" s="9">
        <v>245</v>
      </c>
      <c r="B101" s="26" t="s">
        <v>364</v>
      </c>
      <c r="C101" s="26" t="s">
        <v>905</v>
      </c>
      <c r="D101" s="26" t="s">
        <v>365</v>
      </c>
      <c r="E101" s="26" t="s">
        <v>366</v>
      </c>
      <c r="F101" s="26">
        <v>217230</v>
      </c>
      <c r="G101" s="126">
        <v>758250</v>
      </c>
      <c r="H101" s="29">
        <f t="shared" si="3"/>
        <v>523843</v>
      </c>
      <c r="I101" s="127">
        <v>1282093</v>
      </c>
      <c r="J101" s="26">
        <v>75</v>
      </c>
      <c r="K101" s="26">
        <v>0</v>
      </c>
      <c r="L101" s="26">
        <v>0</v>
      </c>
      <c r="M101" s="26">
        <v>0</v>
      </c>
      <c r="N101" s="26">
        <v>2.174</v>
      </c>
      <c r="O101" s="46">
        <v>77.174</v>
      </c>
      <c r="P101" s="58" t="s">
        <v>993</v>
      </c>
      <c r="Q101" s="56"/>
    </row>
    <row r="102" spans="1:17" ht="33.75">
      <c r="A102" s="9">
        <v>247</v>
      </c>
      <c r="B102" s="26" t="s">
        <v>181</v>
      </c>
      <c r="C102" s="26" t="s">
        <v>905</v>
      </c>
      <c r="D102" s="26" t="s">
        <v>369</v>
      </c>
      <c r="E102" s="26" t="s">
        <v>370</v>
      </c>
      <c r="F102" s="26">
        <v>217230</v>
      </c>
      <c r="G102" s="126">
        <v>3415032</v>
      </c>
      <c r="H102" s="29">
        <f t="shared" si="3"/>
        <v>1304727</v>
      </c>
      <c r="I102" s="127">
        <v>4719759</v>
      </c>
      <c r="J102" s="26">
        <v>75</v>
      </c>
      <c r="K102" s="26">
        <v>0</v>
      </c>
      <c r="L102" s="26">
        <v>0</v>
      </c>
      <c r="M102" s="26">
        <v>0</v>
      </c>
      <c r="N102" s="26">
        <v>2.172</v>
      </c>
      <c r="O102" s="46">
        <v>77.172</v>
      </c>
      <c r="P102" s="58" t="s">
        <v>993</v>
      </c>
      <c r="Q102" s="56"/>
    </row>
    <row r="103" spans="1:17" ht="33.75">
      <c r="A103" s="9">
        <v>251</v>
      </c>
      <c r="B103" s="26" t="s">
        <v>379</v>
      </c>
      <c r="C103" s="26" t="s">
        <v>1111</v>
      </c>
      <c r="D103" s="26" t="s">
        <v>380</v>
      </c>
      <c r="E103" s="26" t="s">
        <v>381</v>
      </c>
      <c r="F103" s="26">
        <v>50649</v>
      </c>
      <c r="G103" s="126">
        <v>475000</v>
      </c>
      <c r="H103" s="29">
        <f t="shared" si="3"/>
        <v>206750</v>
      </c>
      <c r="I103" s="127">
        <v>681750</v>
      </c>
      <c r="J103" s="26">
        <v>75</v>
      </c>
      <c r="K103" s="26">
        <v>0</v>
      </c>
      <c r="L103" s="26">
        <v>0</v>
      </c>
      <c r="M103" s="26">
        <v>0</v>
      </c>
      <c r="N103" s="26">
        <v>0.5064</v>
      </c>
      <c r="O103" s="18">
        <v>75.5064</v>
      </c>
      <c r="P103" s="58" t="s">
        <v>993</v>
      </c>
      <c r="Q103" s="56"/>
    </row>
    <row r="104" spans="1:17" ht="22.5">
      <c r="A104" s="9">
        <v>254</v>
      </c>
      <c r="B104" s="26" t="s">
        <v>184</v>
      </c>
      <c r="C104" s="26" t="s">
        <v>1051</v>
      </c>
      <c r="D104" s="26" t="s">
        <v>390</v>
      </c>
      <c r="E104" s="26" t="s">
        <v>391</v>
      </c>
      <c r="F104" s="26">
        <v>40377</v>
      </c>
      <c r="G104" s="126">
        <v>2000000</v>
      </c>
      <c r="H104" s="29">
        <f t="shared" si="3"/>
        <v>730000</v>
      </c>
      <c r="I104" s="127">
        <v>2730000</v>
      </c>
      <c r="J104" s="26">
        <v>75</v>
      </c>
      <c r="K104" s="26">
        <v>0</v>
      </c>
      <c r="L104" s="26">
        <v>0</v>
      </c>
      <c r="M104" s="26">
        <v>0</v>
      </c>
      <c r="N104" s="26">
        <v>0.406</v>
      </c>
      <c r="O104" s="18">
        <v>75.406</v>
      </c>
      <c r="P104" s="58" t="s">
        <v>993</v>
      </c>
      <c r="Q104" s="56"/>
    </row>
    <row r="105" spans="1:17" ht="22.5">
      <c r="A105" s="9">
        <v>256</v>
      </c>
      <c r="B105" s="26" t="s">
        <v>184</v>
      </c>
      <c r="C105" s="26" t="s">
        <v>1051</v>
      </c>
      <c r="D105" s="26" t="s">
        <v>394</v>
      </c>
      <c r="E105" s="26" t="s">
        <v>395</v>
      </c>
      <c r="F105" s="26">
        <v>40377</v>
      </c>
      <c r="G105" s="126">
        <v>650000</v>
      </c>
      <c r="H105" s="29">
        <f t="shared" si="3"/>
        <v>279500</v>
      </c>
      <c r="I105" s="127">
        <v>929500</v>
      </c>
      <c r="J105" s="26">
        <v>75</v>
      </c>
      <c r="K105" s="26">
        <v>0</v>
      </c>
      <c r="L105" s="26">
        <v>0</v>
      </c>
      <c r="M105" s="26">
        <v>0</v>
      </c>
      <c r="N105" s="26">
        <v>0.404</v>
      </c>
      <c r="O105" s="18">
        <v>75.404</v>
      </c>
      <c r="P105" s="58" t="s">
        <v>993</v>
      </c>
      <c r="Q105" s="56"/>
    </row>
    <row r="106" spans="1:17" ht="45">
      <c r="A106" s="9">
        <v>261</v>
      </c>
      <c r="B106" s="26" t="s">
        <v>190</v>
      </c>
      <c r="C106" s="26" t="s">
        <v>1051</v>
      </c>
      <c r="D106" s="26" t="s">
        <v>407</v>
      </c>
      <c r="E106" s="26" t="s">
        <v>408</v>
      </c>
      <c r="F106" s="26">
        <v>38000</v>
      </c>
      <c r="G106" s="126">
        <v>1750000</v>
      </c>
      <c r="H106" s="29">
        <f t="shared" si="3"/>
        <v>307000</v>
      </c>
      <c r="I106" s="127">
        <v>2057000</v>
      </c>
      <c r="J106" s="26">
        <v>75</v>
      </c>
      <c r="K106" s="26">
        <v>0</v>
      </c>
      <c r="L106" s="26">
        <v>0</v>
      </c>
      <c r="M106" s="26">
        <v>0</v>
      </c>
      <c r="N106" s="26">
        <v>0.382</v>
      </c>
      <c r="O106" s="18">
        <v>75.382</v>
      </c>
      <c r="P106" s="58" t="s">
        <v>993</v>
      </c>
      <c r="Q106" s="56"/>
    </row>
    <row r="107" spans="1:17" ht="33.75">
      <c r="A107" s="9">
        <v>263</v>
      </c>
      <c r="B107" s="26" t="s">
        <v>190</v>
      </c>
      <c r="C107" s="26" t="s">
        <v>1051</v>
      </c>
      <c r="D107" s="26" t="s">
        <v>411</v>
      </c>
      <c r="E107" s="26" t="s">
        <v>412</v>
      </c>
      <c r="F107" s="26">
        <v>38000</v>
      </c>
      <c r="G107" s="126">
        <v>844000</v>
      </c>
      <c r="H107" s="29">
        <f t="shared" si="3"/>
        <v>365000</v>
      </c>
      <c r="I107" s="127">
        <v>1209000</v>
      </c>
      <c r="J107" s="26">
        <v>75</v>
      </c>
      <c r="K107" s="26">
        <v>0</v>
      </c>
      <c r="L107" s="26">
        <v>0</v>
      </c>
      <c r="M107" s="26">
        <v>0</v>
      </c>
      <c r="N107" s="26">
        <v>0.38</v>
      </c>
      <c r="O107" s="18">
        <v>75.38</v>
      </c>
      <c r="P107" s="58" t="s">
        <v>993</v>
      </c>
      <c r="Q107" s="56"/>
    </row>
    <row r="108" spans="1:17" ht="22.5">
      <c r="A108" s="9">
        <v>266</v>
      </c>
      <c r="B108" s="26" t="s">
        <v>960</v>
      </c>
      <c r="C108" s="26" t="s">
        <v>961</v>
      </c>
      <c r="D108" s="26" t="s">
        <v>419</v>
      </c>
      <c r="E108" s="26" t="s">
        <v>420</v>
      </c>
      <c r="F108" s="26">
        <v>16350</v>
      </c>
      <c r="G108" s="126">
        <v>60000</v>
      </c>
      <c r="H108" s="29">
        <f t="shared" si="3"/>
        <v>40000</v>
      </c>
      <c r="I108" s="127">
        <v>100000</v>
      </c>
      <c r="J108" s="26">
        <v>75</v>
      </c>
      <c r="K108" s="26">
        <v>0</v>
      </c>
      <c r="L108" s="26">
        <v>0</v>
      </c>
      <c r="M108" s="26">
        <v>0</v>
      </c>
      <c r="N108" s="26">
        <v>0.166</v>
      </c>
      <c r="O108" s="18">
        <v>75.166</v>
      </c>
      <c r="P108" s="58" t="s">
        <v>993</v>
      </c>
      <c r="Q108" s="56"/>
    </row>
    <row r="109" spans="1:17" ht="45">
      <c r="A109" s="9">
        <v>267</v>
      </c>
      <c r="B109" s="26" t="s">
        <v>951</v>
      </c>
      <c r="C109" s="26" t="s">
        <v>919</v>
      </c>
      <c r="D109" s="26" t="s">
        <v>421</v>
      </c>
      <c r="E109" s="26" t="s">
        <v>422</v>
      </c>
      <c r="F109" s="26">
        <v>15726</v>
      </c>
      <c r="G109" s="126">
        <v>250000</v>
      </c>
      <c r="H109" s="29">
        <f t="shared" si="3"/>
        <v>30000</v>
      </c>
      <c r="I109" s="127">
        <v>280000</v>
      </c>
      <c r="J109" s="26">
        <v>60</v>
      </c>
      <c r="K109" s="26">
        <v>0</v>
      </c>
      <c r="L109" s="26">
        <v>15</v>
      </c>
      <c r="M109" s="26">
        <v>0</v>
      </c>
      <c r="N109" s="26">
        <v>0.157</v>
      </c>
      <c r="O109" s="46">
        <v>75.157</v>
      </c>
      <c r="P109" s="58" t="s">
        <v>993</v>
      </c>
      <c r="Q109" s="56"/>
    </row>
    <row r="110" spans="1:17" ht="22.5">
      <c r="A110" s="9">
        <v>268</v>
      </c>
      <c r="B110" s="26" t="s">
        <v>265</v>
      </c>
      <c r="C110" s="26" t="s">
        <v>939</v>
      </c>
      <c r="D110" s="26" t="s">
        <v>423</v>
      </c>
      <c r="E110" s="26" t="s">
        <v>424</v>
      </c>
      <c r="F110" s="26">
        <v>13250</v>
      </c>
      <c r="G110" s="126">
        <v>709500</v>
      </c>
      <c r="H110" s="29">
        <f t="shared" si="3"/>
        <v>299135</v>
      </c>
      <c r="I110" s="127">
        <v>1008635</v>
      </c>
      <c r="J110" s="26">
        <v>60</v>
      </c>
      <c r="K110" s="26">
        <v>0</v>
      </c>
      <c r="L110" s="26">
        <v>0</v>
      </c>
      <c r="M110" s="26">
        <v>15</v>
      </c>
      <c r="N110" s="26">
        <v>0.136</v>
      </c>
      <c r="O110" s="18">
        <v>75.136</v>
      </c>
      <c r="P110" s="58" t="s">
        <v>993</v>
      </c>
      <c r="Q110" s="56"/>
    </row>
    <row r="111" spans="1:17" ht="22.5">
      <c r="A111" s="9">
        <v>269</v>
      </c>
      <c r="B111" s="26" t="s">
        <v>964</v>
      </c>
      <c r="C111" s="26" t="s">
        <v>965</v>
      </c>
      <c r="D111" s="26" t="s">
        <v>425</v>
      </c>
      <c r="E111" s="26" t="s">
        <v>426</v>
      </c>
      <c r="F111" s="26">
        <v>13250</v>
      </c>
      <c r="G111" s="126">
        <v>330000</v>
      </c>
      <c r="H111" s="29">
        <f t="shared" si="3"/>
        <v>158900</v>
      </c>
      <c r="I111" s="127">
        <v>488900</v>
      </c>
      <c r="J111" s="26">
        <v>75</v>
      </c>
      <c r="K111" s="26">
        <v>0</v>
      </c>
      <c r="L111" s="26">
        <v>0</v>
      </c>
      <c r="M111" s="26">
        <v>0</v>
      </c>
      <c r="N111" s="26">
        <v>0.135</v>
      </c>
      <c r="O111" s="18">
        <v>75.135</v>
      </c>
      <c r="P111" s="58" t="s">
        <v>993</v>
      </c>
      <c r="Q111" s="56"/>
    </row>
    <row r="112" spans="1:17" ht="33.75">
      <c r="A112" s="9">
        <v>271</v>
      </c>
      <c r="B112" s="26" t="s">
        <v>964</v>
      </c>
      <c r="C112" s="26" t="s">
        <v>965</v>
      </c>
      <c r="D112" s="26" t="s">
        <v>427</v>
      </c>
      <c r="E112" s="26" t="s">
        <v>428</v>
      </c>
      <c r="F112" s="26">
        <v>13250</v>
      </c>
      <c r="G112" s="126">
        <v>225000</v>
      </c>
      <c r="H112" s="29">
        <f t="shared" si="3"/>
        <v>98000</v>
      </c>
      <c r="I112" s="127">
        <v>323000</v>
      </c>
      <c r="J112" s="26">
        <v>75</v>
      </c>
      <c r="K112" s="26">
        <v>0</v>
      </c>
      <c r="L112" s="26">
        <v>0</v>
      </c>
      <c r="M112" s="26">
        <v>0</v>
      </c>
      <c r="N112" s="26">
        <v>0.133</v>
      </c>
      <c r="O112" s="18">
        <v>75.133</v>
      </c>
      <c r="P112" s="58" t="s">
        <v>993</v>
      </c>
      <c r="Q112" s="56"/>
    </row>
    <row r="113" spans="1:17" ht="22.5">
      <c r="A113" s="9">
        <v>274</v>
      </c>
      <c r="B113" s="26" t="s">
        <v>200</v>
      </c>
      <c r="C113" s="26" t="s">
        <v>67</v>
      </c>
      <c r="D113" s="26" t="s">
        <v>433</v>
      </c>
      <c r="E113" s="26" t="s">
        <v>434</v>
      </c>
      <c r="F113" s="26">
        <v>12505</v>
      </c>
      <c r="G113" s="126">
        <v>2410045</v>
      </c>
      <c r="H113" s="29">
        <f t="shared" si="3"/>
        <v>524800</v>
      </c>
      <c r="I113" s="127">
        <v>2934845</v>
      </c>
      <c r="J113" s="26">
        <v>50</v>
      </c>
      <c r="K113" s="26">
        <v>25</v>
      </c>
      <c r="L113" s="26">
        <v>0</v>
      </c>
      <c r="M113" s="26">
        <v>0</v>
      </c>
      <c r="N113" s="26">
        <v>0.125</v>
      </c>
      <c r="O113" s="18">
        <v>75.125</v>
      </c>
      <c r="P113" s="58" t="s">
        <v>993</v>
      </c>
      <c r="Q113" s="56"/>
    </row>
    <row r="114" spans="1:17" ht="22.5">
      <c r="A114" s="9">
        <v>275</v>
      </c>
      <c r="B114" s="26" t="s">
        <v>435</v>
      </c>
      <c r="C114" s="26" t="s">
        <v>948</v>
      </c>
      <c r="D114" s="26" t="s">
        <v>436</v>
      </c>
      <c r="E114" s="26" t="s">
        <v>437</v>
      </c>
      <c r="F114" s="26">
        <v>11600</v>
      </c>
      <c r="G114" s="126">
        <v>597262</v>
      </c>
      <c r="H114" s="29">
        <f t="shared" si="3"/>
        <v>163097</v>
      </c>
      <c r="I114" s="127">
        <v>760359</v>
      </c>
      <c r="J114" s="26">
        <v>75</v>
      </c>
      <c r="K114" s="26">
        <v>0</v>
      </c>
      <c r="L114" s="26">
        <v>0</v>
      </c>
      <c r="M114" s="26">
        <v>0</v>
      </c>
      <c r="N114" s="26">
        <v>0.116</v>
      </c>
      <c r="O114" s="18">
        <v>75.116</v>
      </c>
      <c r="P114" s="58" t="s">
        <v>993</v>
      </c>
      <c r="Q114" s="56"/>
    </row>
    <row r="115" spans="1:17" ht="33.75">
      <c r="A115" s="9">
        <v>276</v>
      </c>
      <c r="B115" s="26" t="s">
        <v>203</v>
      </c>
      <c r="C115" s="26" t="s">
        <v>910</v>
      </c>
      <c r="D115" s="26" t="s">
        <v>438</v>
      </c>
      <c r="E115" s="26" t="s">
        <v>439</v>
      </c>
      <c r="F115" s="26">
        <v>11435</v>
      </c>
      <c r="G115" s="126">
        <v>140000</v>
      </c>
      <c r="H115" s="29">
        <f aca="true" t="shared" si="4" ref="H115:H147">I115-G115</f>
        <v>69000</v>
      </c>
      <c r="I115" s="127">
        <v>209000</v>
      </c>
      <c r="J115" s="26">
        <v>75</v>
      </c>
      <c r="K115" s="26">
        <v>0</v>
      </c>
      <c r="L115" s="26">
        <v>0</v>
      </c>
      <c r="M115" s="26">
        <v>0</v>
      </c>
      <c r="N115" s="26">
        <v>0.115</v>
      </c>
      <c r="O115" s="18">
        <v>75.115</v>
      </c>
      <c r="P115" s="58" t="s">
        <v>993</v>
      </c>
      <c r="Q115" s="56"/>
    </row>
    <row r="116" spans="1:17" ht="33.75">
      <c r="A116" s="9">
        <v>280</v>
      </c>
      <c r="B116" s="26" t="s">
        <v>448</v>
      </c>
      <c r="C116" s="26" t="s">
        <v>910</v>
      </c>
      <c r="D116" s="26" t="s">
        <v>449</v>
      </c>
      <c r="E116" s="27" t="s">
        <v>450</v>
      </c>
      <c r="F116" s="28">
        <v>9954</v>
      </c>
      <c r="G116" s="29">
        <v>1700000</v>
      </c>
      <c r="H116" s="29">
        <f t="shared" si="4"/>
        <v>286000</v>
      </c>
      <c r="I116" s="29">
        <v>1986000</v>
      </c>
      <c r="J116" s="31">
        <v>75</v>
      </c>
      <c r="K116" s="31">
        <v>0</v>
      </c>
      <c r="L116" s="32">
        <v>0</v>
      </c>
      <c r="M116" s="31">
        <v>0</v>
      </c>
      <c r="N116" s="33">
        <v>0.09954</v>
      </c>
      <c r="O116" s="18">
        <f>SUM(J116:N116)</f>
        <v>75.09954</v>
      </c>
      <c r="P116" s="34" t="s">
        <v>993</v>
      </c>
      <c r="Q116" s="56"/>
    </row>
    <row r="117" spans="1:17" ht="22.5">
      <c r="A117" s="9">
        <v>286</v>
      </c>
      <c r="B117" s="26" t="s">
        <v>515</v>
      </c>
      <c r="C117" s="26" t="s">
        <v>1111</v>
      </c>
      <c r="D117" s="26" t="s">
        <v>516</v>
      </c>
      <c r="E117" s="26" t="s">
        <v>517</v>
      </c>
      <c r="F117" s="26">
        <v>8857</v>
      </c>
      <c r="G117" s="126">
        <v>164080</v>
      </c>
      <c r="H117" s="29">
        <f t="shared" si="4"/>
        <v>73836</v>
      </c>
      <c r="I117" s="127">
        <v>237916</v>
      </c>
      <c r="J117" s="26">
        <v>75</v>
      </c>
      <c r="K117" s="26">
        <v>0</v>
      </c>
      <c r="L117" s="26">
        <v>0</v>
      </c>
      <c r="M117" s="26">
        <v>0</v>
      </c>
      <c r="N117" s="26">
        <v>0.089</v>
      </c>
      <c r="O117" s="46">
        <v>75.089</v>
      </c>
      <c r="P117" s="58" t="s">
        <v>993</v>
      </c>
      <c r="Q117" s="56"/>
    </row>
    <row r="118" spans="1:17" ht="33.75">
      <c r="A118" s="9">
        <v>290</v>
      </c>
      <c r="B118" s="26" t="s">
        <v>525</v>
      </c>
      <c r="C118" s="26" t="s">
        <v>905</v>
      </c>
      <c r="D118" s="26" t="s">
        <v>526</v>
      </c>
      <c r="E118" s="26" t="s">
        <v>527</v>
      </c>
      <c r="F118" s="26">
        <v>6125</v>
      </c>
      <c r="G118" s="126">
        <v>482500</v>
      </c>
      <c r="H118" s="29">
        <f t="shared" si="4"/>
        <v>313500</v>
      </c>
      <c r="I118" s="127">
        <v>796000</v>
      </c>
      <c r="J118" s="26">
        <v>75</v>
      </c>
      <c r="K118" s="26">
        <v>0</v>
      </c>
      <c r="L118" s="26">
        <v>0</v>
      </c>
      <c r="M118" s="26">
        <v>0</v>
      </c>
      <c r="N118" s="26">
        <v>0.061</v>
      </c>
      <c r="O118" s="18">
        <v>75.061</v>
      </c>
      <c r="P118" s="58" t="s">
        <v>993</v>
      </c>
      <c r="Q118" s="56"/>
    </row>
    <row r="119" spans="1:17" ht="33.75">
      <c r="A119" s="9">
        <v>293</v>
      </c>
      <c r="B119" s="26" t="s">
        <v>534</v>
      </c>
      <c r="C119" s="26" t="s">
        <v>939</v>
      </c>
      <c r="D119" s="26" t="s">
        <v>535</v>
      </c>
      <c r="E119" s="26" t="s">
        <v>536</v>
      </c>
      <c r="F119" s="26">
        <v>3667</v>
      </c>
      <c r="G119" s="126">
        <v>99479</v>
      </c>
      <c r="H119" s="29">
        <f t="shared" si="4"/>
        <v>38005</v>
      </c>
      <c r="I119" s="127">
        <v>137484</v>
      </c>
      <c r="J119" s="26">
        <v>75</v>
      </c>
      <c r="K119" s="26">
        <v>0</v>
      </c>
      <c r="L119" s="26">
        <v>0</v>
      </c>
      <c r="M119" s="26">
        <v>0</v>
      </c>
      <c r="N119" s="26">
        <v>0.0366</v>
      </c>
      <c r="O119" s="46">
        <v>75.0366</v>
      </c>
      <c r="P119" s="58" t="s">
        <v>993</v>
      </c>
      <c r="Q119" s="56"/>
    </row>
    <row r="120" spans="1:17" ht="33.75">
      <c r="A120" s="9">
        <v>306</v>
      </c>
      <c r="B120" s="26" t="s">
        <v>316</v>
      </c>
      <c r="C120" s="26" t="s">
        <v>27</v>
      </c>
      <c r="D120" s="26" t="s">
        <v>563</v>
      </c>
      <c r="E120" s="26" t="s">
        <v>564</v>
      </c>
      <c r="F120" s="26">
        <v>609325</v>
      </c>
      <c r="G120" s="126">
        <v>1698592</v>
      </c>
      <c r="H120" s="29">
        <f t="shared" si="4"/>
        <v>437357</v>
      </c>
      <c r="I120" s="127">
        <v>2135949</v>
      </c>
      <c r="J120" s="26">
        <v>60</v>
      </c>
      <c r="K120" s="26">
        <v>0</v>
      </c>
      <c r="L120" s="26">
        <v>0</v>
      </c>
      <c r="M120" s="26">
        <v>0</v>
      </c>
      <c r="N120" s="26">
        <v>6.094</v>
      </c>
      <c r="O120" s="46">
        <v>66.094</v>
      </c>
      <c r="P120" s="58" t="s">
        <v>993</v>
      </c>
      <c r="Q120" s="56"/>
    </row>
    <row r="121" spans="1:17" ht="33.75">
      <c r="A121" s="9">
        <v>307</v>
      </c>
      <c r="B121" s="26" t="s">
        <v>316</v>
      </c>
      <c r="C121" s="26" t="s">
        <v>27</v>
      </c>
      <c r="D121" s="26" t="s">
        <v>565</v>
      </c>
      <c r="E121" s="26" t="s">
        <v>566</v>
      </c>
      <c r="F121" s="26">
        <v>609325</v>
      </c>
      <c r="G121" s="126">
        <v>4446416</v>
      </c>
      <c r="H121" s="29">
        <f t="shared" si="4"/>
        <v>2200401</v>
      </c>
      <c r="I121" s="127">
        <v>6646817</v>
      </c>
      <c r="J121" s="26">
        <v>60</v>
      </c>
      <c r="K121" s="26">
        <v>0</v>
      </c>
      <c r="L121" s="26">
        <v>0</v>
      </c>
      <c r="M121" s="26">
        <v>0</v>
      </c>
      <c r="N121" s="26">
        <v>6.093</v>
      </c>
      <c r="O121" s="46">
        <v>66.093</v>
      </c>
      <c r="P121" s="58" t="s">
        <v>993</v>
      </c>
      <c r="Q121" s="56"/>
    </row>
    <row r="122" spans="1:17" ht="22.5">
      <c r="A122" s="9">
        <v>313</v>
      </c>
      <c r="B122" s="26" t="s">
        <v>163</v>
      </c>
      <c r="C122" s="26" t="s">
        <v>990</v>
      </c>
      <c r="D122" s="26" t="s">
        <v>576</v>
      </c>
      <c r="E122" s="26" t="s">
        <v>577</v>
      </c>
      <c r="F122" s="26">
        <v>7722</v>
      </c>
      <c r="G122" s="126">
        <v>716312</v>
      </c>
      <c r="H122" s="29">
        <f t="shared" si="4"/>
        <v>195603</v>
      </c>
      <c r="I122" s="127">
        <v>911915</v>
      </c>
      <c r="J122" s="26">
        <v>60</v>
      </c>
      <c r="K122" s="26">
        <v>0</v>
      </c>
      <c r="L122" s="26">
        <v>5</v>
      </c>
      <c r="M122" s="26">
        <v>0</v>
      </c>
      <c r="N122" s="26">
        <v>0.0772</v>
      </c>
      <c r="O122" s="18">
        <v>65.0772</v>
      </c>
      <c r="P122" s="58" t="s">
        <v>993</v>
      </c>
      <c r="Q122" s="56"/>
    </row>
    <row r="123" spans="1:17" ht="33.75">
      <c r="A123" s="9">
        <v>315</v>
      </c>
      <c r="B123" s="26" t="s">
        <v>178</v>
      </c>
      <c r="C123" s="26" t="s">
        <v>990</v>
      </c>
      <c r="D123" s="26" t="s">
        <v>580</v>
      </c>
      <c r="E123" s="26" t="s">
        <v>581</v>
      </c>
      <c r="F123" s="26">
        <v>289553</v>
      </c>
      <c r="G123" s="126">
        <v>1439085</v>
      </c>
      <c r="H123" s="29">
        <f t="shared" si="4"/>
        <v>370539</v>
      </c>
      <c r="I123" s="127">
        <v>1809624</v>
      </c>
      <c r="J123" s="26">
        <v>60</v>
      </c>
      <c r="K123" s="26">
        <v>0</v>
      </c>
      <c r="L123" s="26">
        <v>0</v>
      </c>
      <c r="M123" s="26">
        <v>0</v>
      </c>
      <c r="N123" s="26">
        <v>2.896</v>
      </c>
      <c r="O123" s="46">
        <v>62.896</v>
      </c>
      <c r="P123" s="58" t="s">
        <v>993</v>
      </c>
      <c r="Q123" s="56"/>
    </row>
    <row r="124" spans="1:17" ht="33.75">
      <c r="A124" s="9">
        <v>317</v>
      </c>
      <c r="B124" s="26" t="s">
        <v>335</v>
      </c>
      <c r="C124" s="26" t="s">
        <v>965</v>
      </c>
      <c r="D124" s="26" t="s">
        <v>584</v>
      </c>
      <c r="E124" s="26" t="s">
        <v>585</v>
      </c>
      <c r="F124" s="26">
        <v>253045</v>
      </c>
      <c r="G124" s="126">
        <v>754930</v>
      </c>
      <c r="H124" s="29">
        <f t="shared" si="4"/>
        <v>194381</v>
      </c>
      <c r="I124" s="127">
        <v>949311</v>
      </c>
      <c r="J124" s="26">
        <v>60</v>
      </c>
      <c r="K124" s="26">
        <v>0</v>
      </c>
      <c r="L124" s="26">
        <v>0</v>
      </c>
      <c r="M124" s="26">
        <v>0</v>
      </c>
      <c r="N124" s="26">
        <v>2.5304</v>
      </c>
      <c r="O124" s="46">
        <v>62.5304</v>
      </c>
      <c r="P124" s="58" t="s">
        <v>993</v>
      </c>
      <c r="Q124" s="56"/>
    </row>
    <row r="125" spans="1:17" ht="33.75">
      <c r="A125" s="9">
        <v>318</v>
      </c>
      <c r="B125" s="26" t="s">
        <v>181</v>
      </c>
      <c r="C125" s="26" t="s">
        <v>905</v>
      </c>
      <c r="D125" s="26" t="s">
        <v>586</v>
      </c>
      <c r="E125" s="26" t="s">
        <v>587</v>
      </c>
      <c r="F125" s="26">
        <v>217230</v>
      </c>
      <c r="G125" s="126">
        <v>330282</v>
      </c>
      <c r="H125" s="29">
        <f t="shared" si="4"/>
        <v>85041</v>
      </c>
      <c r="I125" s="127">
        <v>415323</v>
      </c>
      <c r="J125" s="26">
        <v>60</v>
      </c>
      <c r="K125" s="26">
        <v>0</v>
      </c>
      <c r="L125" s="26">
        <v>0</v>
      </c>
      <c r="M125" s="26">
        <v>0</v>
      </c>
      <c r="N125" s="26">
        <v>2.172</v>
      </c>
      <c r="O125" s="46">
        <v>62.172</v>
      </c>
      <c r="P125" s="58" t="s">
        <v>993</v>
      </c>
      <c r="Q125" s="56"/>
    </row>
    <row r="126" spans="1:17" ht="22.5">
      <c r="A126" s="9">
        <v>319</v>
      </c>
      <c r="B126" s="26" t="s">
        <v>555</v>
      </c>
      <c r="C126" s="26" t="s">
        <v>939</v>
      </c>
      <c r="D126" s="26" t="s">
        <v>588</v>
      </c>
      <c r="E126" s="26" t="s">
        <v>589</v>
      </c>
      <c r="F126" s="26">
        <v>19812</v>
      </c>
      <c r="G126" s="126">
        <v>487224</v>
      </c>
      <c r="H126" s="29">
        <f t="shared" si="4"/>
        <v>218978</v>
      </c>
      <c r="I126" s="127">
        <v>706202</v>
      </c>
      <c r="J126" s="26">
        <v>1</v>
      </c>
      <c r="K126" s="26">
        <v>25</v>
      </c>
      <c r="L126" s="26">
        <v>20</v>
      </c>
      <c r="M126" s="26">
        <v>15</v>
      </c>
      <c r="N126" s="26">
        <v>0.198</v>
      </c>
      <c r="O126" s="18">
        <v>61.198</v>
      </c>
      <c r="P126" s="58" t="s">
        <v>993</v>
      </c>
      <c r="Q126" s="56"/>
    </row>
    <row r="127" spans="1:17" ht="56.25">
      <c r="A127" s="9">
        <v>320</v>
      </c>
      <c r="B127" s="26" t="s">
        <v>373</v>
      </c>
      <c r="C127" s="26" t="s">
        <v>1051</v>
      </c>
      <c r="D127" s="26" t="s">
        <v>590</v>
      </c>
      <c r="E127" s="26" t="s">
        <v>591</v>
      </c>
      <c r="F127" s="26">
        <v>60000</v>
      </c>
      <c r="G127" s="126">
        <v>3800000</v>
      </c>
      <c r="H127" s="29">
        <f t="shared" si="4"/>
        <v>1346000</v>
      </c>
      <c r="I127" s="127">
        <v>5146000</v>
      </c>
      <c r="J127" s="26">
        <v>60</v>
      </c>
      <c r="K127" s="26">
        <v>0</v>
      </c>
      <c r="L127" s="26">
        <v>0</v>
      </c>
      <c r="M127" s="26">
        <v>0</v>
      </c>
      <c r="N127" s="26">
        <v>0.6</v>
      </c>
      <c r="O127" s="18">
        <v>60.6</v>
      </c>
      <c r="P127" s="58" t="s">
        <v>993</v>
      </c>
      <c r="Q127" s="56"/>
    </row>
    <row r="128" spans="1:17" ht="33.75">
      <c r="A128" s="9">
        <v>321</v>
      </c>
      <c r="B128" s="26" t="s">
        <v>379</v>
      </c>
      <c r="C128" s="26" t="s">
        <v>1111</v>
      </c>
      <c r="D128" s="26" t="s">
        <v>592</v>
      </c>
      <c r="E128" s="26" t="s">
        <v>593</v>
      </c>
      <c r="F128" s="26">
        <v>50649</v>
      </c>
      <c r="G128" s="126">
        <v>820000</v>
      </c>
      <c r="H128" s="29">
        <f t="shared" si="4"/>
        <v>101500</v>
      </c>
      <c r="I128" s="127">
        <v>921500</v>
      </c>
      <c r="J128" s="26">
        <v>60</v>
      </c>
      <c r="K128" s="26">
        <v>0</v>
      </c>
      <c r="L128" s="26">
        <v>0</v>
      </c>
      <c r="M128" s="26">
        <v>0</v>
      </c>
      <c r="N128" s="26">
        <v>0.5064</v>
      </c>
      <c r="O128" s="18">
        <v>60.5064</v>
      </c>
      <c r="P128" s="58" t="s">
        <v>993</v>
      </c>
      <c r="Q128" s="56"/>
    </row>
    <row r="129" spans="1:17" ht="22.5">
      <c r="A129" s="9">
        <v>323</v>
      </c>
      <c r="B129" s="26" t="s">
        <v>184</v>
      </c>
      <c r="C129" s="26" t="s">
        <v>1051</v>
      </c>
      <c r="D129" s="26" t="s">
        <v>596</v>
      </c>
      <c r="E129" s="26" t="s">
        <v>597</v>
      </c>
      <c r="F129" s="26">
        <v>40377</v>
      </c>
      <c r="G129" s="126">
        <v>2500000</v>
      </c>
      <c r="H129" s="29">
        <f t="shared" si="4"/>
        <v>880000</v>
      </c>
      <c r="I129" s="127">
        <v>3380000</v>
      </c>
      <c r="J129" s="26">
        <v>60</v>
      </c>
      <c r="K129" s="26">
        <v>0</v>
      </c>
      <c r="L129" s="26">
        <v>0</v>
      </c>
      <c r="M129" s="26">
        <v>0</v>
      </c>
      <c r="N129" s="26">
        <v>0.405</v>
      </c>
      <c r="O129" s="18">
        <v>60.405</v>
      </c>
      <c r="P129" s="58" t="s">
        <v>993</v>
      </c>
      <c r="Q129" s="56"/>
    </row>
    <row r="130" spans="1:17" ht="33.75">
      <c r="A130" s="9">
        <v>324</v>
      </c>
      <c r="B130" s="26" t="s">
        <v>184</v>
      </c>
      <c r="C130" s="26" t="s">
        <v>1051</v>
      </c>
      <c r="D130" s="26" t="s">
        <v>598</v>
      </c>
      <c r="E130" s="26" t="s">
        <v>599</v>
      </c>
      <c r="F130" s="26">
        <v>40377</v>
      </c>
      <c r="G130" s="126">
        <v>300000</v>
      </c>
      <c r="H130" s="29">
        <f t="shared" si="4"/>
        <v>135000</v>
      </c>
      <c r="I130" s="127">
        <v>435000</v>
      </c>
      <c r="J130" s="26">
        <v>60</v>
      </c>
      <c r="K130" s="26">
        <v>0</v>
      </c>
      <c r="L130" s="26">
        <v>0</v>
      </c>
      <c r="M130" s="26">
        <v>0</v>
      </c>
      <c r="N130" s="26">
        <v>0.4037</v>
      </c>
      <c r="O130" s="18">
        <v>60.4037</v>
      </c>
      <c r="P130" s="58" t="s">
        <v>993</v>
      </c>
      <c r="Q130" s="56"/>
    </row>
    <row r="131" spans="1:17" ht="22.5">
      <c r="A131" s="9">
        <v>326</v>
      </c>
      <c r="B131" s="26" t="s">
        <v>1075</v>
      </c>
      <c r="C131" s="26" t="s">
        <v>961</v>
      </c>
      <c r="D131" s="26" t="s">
        <v>602</v>
      </c>
      <c r="E131" s="26" t="s">
        <v>603</v>
      </c>
      <c r="F131" s="26">
        <v>24062</v>
      </c>
      <c r="G131" s="126">
        <v>380000</v>
      </c>
      <c r="H131" s="29">
        <f t="shared" si="4"/>
        <v>108580</v>
      </c>
      <c r="I131" s="127">
        <v>488580</v>
      </c>
      <c r="J131" s="26">
        <v>60</v>
      </c>
      <c r="K131" s="26">
        <v>0</v>
      </c>
      <c r="L131" s="26">
        <v>0</v>
      </c>
      <c r="M131" s="26">
        <v>0</v>
      </c>
      <c r="N131" s="26">
        <v>0.241</v>
      </c>
      <c r="O131" s="18">
        <v>60.241</v>
      </c>
      <c r="P131" s="58" t="s">
        <v>993</v>
      </c>
      <c r="Q131" s="56"/>
    </row>
    <row r="132" spans="1:17" ht="33.75">
      <c r="A132" s="9">
        <v>327</v>
      </c>
      <c r="B132" s="26" t="s">
        <v>30</v>
      </c>
      <c r="C132" s="26" t="s">
        <v>939</v>
      </c>
      <c r="D132" s="26" t="s">
        <v>604</v>
      </c>
      <c r="E132" s="26" t="s">
        <v>605</v>
      </c>
      <c r="F132" s="26">
        <v>22630</v>
      </c>
      <c r="G132" s="126">
        <v>248800</v>
      </c>
      <c r="H132" s="29">
        <f t="shared" si="4"/>
        <v>59712</v>
      </c>
      <c r="I132" s="127">
        <v>308512</v>
      </c>
      <c r="J132" s="26">
        <v>15</v>
      </c>
      <c r="K132" s="26">
        <v>0</v>
      </c>
      <c r="L132" s="26">
        <v>15</v>
      </c>
      <c r="M132" s="26">
        <v>30</v>
      </c>
      <c r="N132" s="26">
        <v>0.226</v>
      </c>
      <c r="O132" s="10">
        <v>60.226</v>
      </c>
      <c r="P132" s="58" t="s">
        <v>993</v>
      </c>
      <c r="Q132" s="56"/>
    </row>
    <row r="133" spans="1:17" ht="22.5">
      <c r="A133" s="9">
        <v>329</v>
      </c>
      <c r="B133" s="26" t="s">
        <v>608</v>
      </c>
      <c r="C133" s="26" t="s">
        <v>939</v>
      </c>
      <c r="D133" s="26" t="s">
        <v>609</v>
      </c>
      <c r="E133" s="26" t="s">
        <v>610</v>
      </c>
      <c r="F133" s="26">
        <v>19306</v>
      </c>
      <c r="G133" s="126">
        <v>1200000</v>
      </c>
      <c r="H133" s="29">
        <f t="shared" si="4"/>
        <v>206000</v>
      </c>
      <c r="I133" s="127">
        <v>1406000</v>
      </c>
      <c r="J133" s="26">
        <v>60</v>
      </c>
      <c r="K133" s="26">
        <v>0</v>
      </c>
      <c r="L133" s="26">
        <v>0</v>
      </c>
      <c r="M133" s="26">
        <v>0</v>
      </c>
      <c r="N133" s="26">
        <v>0.193</v>
      </c>
      <c r="O133" s="46">
        <v>60.193</v>
      </c>
      <c r="P133" s="58" t="s">
        <v>993</v>
      </c>
      <c r="Q133" s="56"/>
    </row>
    <row r="134" spans="1:17" ht="22.5">
      <c r="A134" s="9">
        <v>332</v>
      </c>
      <c r="B134" s="26" t="s">
        <v>616</v>
      </c>
      <c r="C134" s="26" t="s">
        <v>905</v>
      </c>
      <c r="D134" s="26" t="s">
        <v>617</v>
      </c>
      <c r="E134" s="26" t="s">
        <v>618</v>
      </c>
      <c r="F134" s="26">
        <v>13641</v>
      </c>
      <c r="G134" s="126">
        <v>700500</v>
      </c>
      <c r="H134" s="29">
        <f t="shared" si="4"/>
        <v>301215</v>
      </c>
      <c r="I134" s="127">
        <v>1001715</v>
      </c>
      <c r="J134" s="26">
        <v>60</v>
      </c>
      <c r="K134" s="26">
        <v>0</v>
      </c>
      <c r="L134" s="26">
        <v>0</v>
      </c>
      <c r="M134" s="26">
        <v>0</v>
      </c>
      <c r="N134" s="26">
        <v>0.136</v>
      </c>
      <c r="O134" s="18">
        <v>60.136</v>
      </c>
      <c r="P134" s="58" t="s">
        <v>993</v>
      </c>
      <c r="Q134" s="56"/>
    </row>
    <row r="135" spans="1:17" ht="22.5">
      <c r="A135" s="9">
        <v>334</v>
      </c>
      <c r="B135" s="26" t="s">
        <v>203</v>
      </c>
      <c r="C135" s="26" t="s">
        <v>910</v>
      </c>
      <c r="D135" s="26" t="s">
        <v>621</v>
      </c>
      <c r="E135" s="26" t="s">
        <v>622</v>
      </c>
      <c r="F135" s="26">
        <v>11435</v>
      </c>
      <c r="G135" s="126">
        <v>170000</v>
      </c>
      <c r="H135" s="29">
        <f t="shared" si="4"/>
        <v>75500</v>
      </c>
      <c r="I135" s="127">
        <v>245500</v>
      </c>
      <c r="J135" s="26">
        <v>60</v>
      </c>
      <c r="K135" s="26">
        <v>0</v>
      </c>
      <c r="L135" s="26">
        <v>0</v>
      </c>
      <c r="M135" s="26">
        <v>0</v>
      </c>
      <c r="N135" s="26">
        <v>0.115</v>
      </c>
      <c r="O135" s="18">
        <v>60.115</v>
      </c>
      <c r="P135" s="58" t="s">
        <v>993</v>
      </c>
      <c r="Q135" s="56"/>
    </row>
    <row r="136" spans="1:17" ht="22.5">
      <c r="A136" s="9">
        <v>336</v>
      </c>
      <c r="B136" s="26" t="s">
        <v>625</v>
      </c>
      <c r="C136" s="26" t="s">
        <v>961</v>
      </c>
      <c r="D136" s="26" t="s">
        <v>626</v>
      </c>
      <c r="E136" s="26" t="s">
        <v>627</v>
      </c>
      <c r="F136" s="26">
        <v>9757</v>
      </c>
      <c r="G136" s="126">
        <v>910200</v>
      </c>
      <c r="H136" s="29">
        <f t="shared" si="4"/>
        <v>222810</v>
      </c>
      <c r="I136" s="127">
        <v>1133010</v>
      </c>
      <c r="J136" s="26">
        <v>60</v>
      </c>
      <c r="K136" s="26">
        <v>0</v>
      </c>
      <c r="L136" s="26">
        <v>0</v>
      </c>
      <c r="M136" s="26">
        <v>0</v>
      </c>
      <c r="N136" s="26">
        <v>0.0975</v>
      </c>
      <c r="O136" s="18">
        <v>60.0975</v>
      </c>
      <c r="P136" s="58" t="s">
        <v>993</v>
      </c>
      <c r="Q136" s="56"/>
    </row>
    <row r="137" spans="1:17" ht="22.5">
      <c r="A137" s="9">
        <v>339</v>
      </c>
      <c r="B137" s="26" t="s">
        <v>633</v>
      </c>
      <c r="C137" s="26" t="s">
        <v>1111</v>
      </c>
      <c r="D137" s="26" t="s">
        <v>634</v>
      </c>
      <c r="E137" s="26" t="s">
        <v>635</v>
      </c>
      <c r="F137" s="26">
        <v>8600</v>
      </c>
      <c r="G137" s="126">
        <v>1028310</v>
      </c>
      <c r="H137" s="29">
        <f t="shared" si="4"/>
        <v>257078</v>
      </c>
      <c r="I137" s="127">
        <v>1285388</v>
      </c>
      <c r="J137" s="26">
        <v>60</v>
      </c>
      <c r="K137" s="26">
        <v>0</v>
      </c>
      <c r="L137" s="26">
        <v>0</v>
      </c>
      <c r="M137" s="26">
        <v>0</v>
      </c>
      <c r="N137" s="26">
        <v>0.086</v>
      </c>
      <c r="O137" s="46">
        <v>60.086</v>
      </c>
      <c r="P137" s="58" t="s">
        <v>993</v>
      </c>
      <c r="Q137" s="56"/>
    </row>
    <row r="138" spans="1:17" ht="22.5">
      <c r="A138" s="9">
        <v>341</v>
      </c>
      <c r="B138" s="26" t="s">
        <v>209</v>
      </c>
      <c r="C138" s="26" t="s">
        <v>1111</v>
      </c>
      <c r="D138" s="26" t="s">
        <v>639</v>
      </c>
      <c r="E138" s="26" t="s">
        <v>640</v>
      </c>
      <c r="F138" s="26">
        <v>3010</v>
      </c>
      <c r="G138" s="126">
        <v>500000</v>
      </c>
      <c r="H138" s="29">
        <f t="shared" si="4"/>
        <v>255000</v>
      </c>
      <c r="I138" s="127">
        <v>755000</v>
      </c>
      <c r="J138" s="26">
        <v>60</v>
      </c>
      <c r="K138" s="26">
        <v>0</v>
      </c>
      <c r="L138" s="26">
        <v>0</v>
      </c>
      <c r="M138" s="26">
        <v>0</v>
      </c>
      <c r="N138" s="26">
        <v>0.03</v>
      </c>
      <c r="O138" s="18">
        <v>60.03</v>
      </c>
      <c r="P138" s="58" t="s">
        <v>993</v>
      </c>
      <c r="Q138" s="56"/>
    </row>
    <row r="139" spans="1:17" ht="33.75">
      <c r="A139" s="9">
        <v>346</v>
      </c>
      <c r="B139" s="26" t="s">
        <v>652</v>
      </c>
      <c r="C139" s="26" t="s">
        <v>939</v>
      </c>
      <c r="D139" s="26" t="s">
        <v>653</v>
      </c>
      <c r="E139" s="26" t="s">
        <v>654</v>
      </c>
      <c r="F139" s="26">
        <v>1420</v>
      </c>
      <c r="G139" s="126">
        <v>235915</v>
      </c>
      <c r="H139" s="29">
        <f t="shared" si="4"/>
        <v>60744</v>
      </c>
      <c r="I139" s="127">
        <v>296659</v>
      </c>
      <c r="J139" s="26">
        <v>60</v>
      </c>
      <c r="K139" s="26">
        <v>0</v>
      </c>
      <c r="L139" s="26">
        <v>0</v>
      </c>
      <c r="M139" s="26">
        <v>0</v>
      </c>
      <c r="N139" s="26">
        <v>0.014</v>
      </c>
      <c r="O139" s="18">
        <v>60.014</v>
      </c>
      <c r="P139" s="58" t="s">
        <v>993</v>
      </c>
      <c r="Q139" s="56"/>
    </row>
    <row r="140" spans="1:17" ht="22.5">
      <c r="A140" s="9">
        <v>348</v>
      </c>
      <c r="B140" s="26" t="s">
        <v>212</v>
      </c>
      <c r="C140" s="26" t="s">
        <v>990</v>
      </c>
      <c r="D140" s="26" t="s">
        <v>657</v>
      </c>
      <c r="E140" s="26" t="s">
        <v>658</v>
      </c>
      <c r="F140" s="26">
        <v>935</v>
      </c>
      <c r="G140" s="126">
        <v>350000</v>
      </c>
      <c r="H140" s="29">
        <f t="shared" si="4"/>
        <v>150000</v>
      </c>
      <c r="I140" s="127">
        <v>500000</v>
      </c>
      <c r="J140" s="26">
        <v>60</v>
      </c>
      <c r="K140" s="26">
        <v>0</v>
      </c>
      <c r="L140" s="26">
        <v>0</v>
      </c>
      <c r="M140" s="26">
        <v>0</v>
      </c>
      <c r="N140" s="26">
        <v>0.009</v>
      </c>
      <c r="O140" s="18">
        <v>60.009</v>
      </c>
      <c r="P140" s="58" t="s">
        <v>993</v>
      </c>
      <c r="Q140" s="56"/>
    </row>
    <row r="141" spans="1:17" ht="22.5">
      <c r="A141" s="9">
        <v>354</v>
      </c>
      <c r="B141" s="26" t="s">
        <v>1075</v>
      </c>
      <c r="C141" s="26" t="s">
        <v>961</v>
      </c>
      <c r="D141" s="26" t="s">
        <v>670</v>
      </c>
      <c r="E141" s="26" t="s">
        <v>671</v>
      </c>
      <c r="F141" s="26">
        <v>24062</v>
      </c>
      <c r="G141" s="126">
        <v>1400000</v>
      </c>
      <c r="H141" s="29">
        <f t="shared" si="4"/>
        <v>477752</v>
      </c>
      <c r="I141" s="127">
        <v>1877752</v>
      </c>
      <c r="J141" s="26">
        <v>50</v>
      </c>
      <c r="K141" s="26">
        <v>0</v>
      </c>
      <c r="L141" s="26">
        <v>0</v>
      </c>
      <c r="M141" s="26">
        <v>0</v>
      </c>
      <c r="N141" s="26">
        <v>0.241</v>
      </c>
      <c r="O141" s="18">
        <v>50.241</v>
      </c>
      <c r="P141" s="58" t="s">
        <v>993</v>
      </c>
      <c r="Q141" s="56"/>
    </row>
    <row r="142" spans="1:17" ht="22.5">
      <c r="A142" s="9">
        <v>355</v>
      </c>
      <c r="B142" s="26" t="s">
        <v>555</v>
      </c>
      <c r="C142" s="26" t="s">
        <v>939</v>
      </c>
      <c r="D142" s="26" t="s">
        <v>672</v>
      </c>
      <c r="E142" s="26" t="s">
        <v>673</v>
      </c>
      <c r="F142" s="26">
        <v>19812</v>
      </c>
      <c r="G142" s="126">
        <v>90000</v>
      </c>
      <c r="H142" s="29">
        <f t="shared" si="4"/>
        <v>42200</v>
      </c>
      <c r="I142" s="127">
        <v>132200</v>
      </c>
      <c r="J142" s="26">
        <v>15</v>
      </c>
      <c r="K142" s="26">
        <v>0</v>
      </c>
      <c r="L142" s="26">
        <v>20</v>
      </c>
      <c r="M142" s="26">
        <v>15</v>
      </c>
      <c r="N142" s="26">
        <v>0.198</v>
      </c>
      <c r="O142" s="18">
        <v>50.198</v>
      </c>
      <c r="P142" s="58" t="s">
        <v>993</v>
      </c>
      <c r="Q142" s="56"/>
    </row>
    <row r="143" spans="1:17" ht="22.5">
      <c r="A143" s="9">
        <v>357</v>
      </c>
      <c r="B143" s="26" t="s">
        <v>964</v>
      </c>
      <c r="C143" s="26" t="s">
        <v>965</v>
      </c>
      <c r="D143" s="26" t="s">
        <v>676</v>
      </c>
      <c r="E143" s="26" t="s">
        <v>677</v>
      </c>
      <c r="F143" s="26">
        <v>13250</v>
      </c>
      <c r="G143" s="126">
        <v>2600000</v>
      </c>
      <c r="H143" s="29">
        <f t="shared" si="4"/>
        <v>676000</v>
      </c>
      <c r="I143" s="127">
        <v>3276000</v>
      </c>
      <c r="J143" s="26">
        <v>50</v>
      </c>
      <c r="K143" s="26">
        <v>0</v>
      </c>
      <c r="L143" s="26">
        <v>0</v>
      </c>
      <c r="M143" s="26">
        <v>0</v>
      </c>
      <c r="N143" s="26">
        <v>0.134</v>
      </c>
      <c r="O143" s="18">
        <v>50.134</v>
      </c>
      <c r="P143" s="58" t="s">
        <v>993</v>
      </c>
      <c r="Q143" s="56"/>
    </row>
    <row r="144" spans="1:17" ht="22.5">
      <c r="A144" s="9">
        <v>360</v>
      </c>
      <c r="B144" s="26" t="s">
        <v>163</v>
      </c>
      <c r="C144" s="26" t="s">
        <v>990</v>
      </c>
      <c r="D144" s="26" t="s">
        <v>682</v>
      </c>
      <c r="E144" s="26" t="s">
        <v>683</v>
      </c>
      <c r="F144" s="26">
        <v>7722</v>
      </c>
      <c r="G144" s="126">
        <v>402926</v>
      </c>
      <c r="H144" s="29">
        <f t="shared" si="4"/>
        <v>110026</v>
      </c>
      <c r="I144" s="127">
        <v>512952</v>
      </c>
      <c r="J144" s="26">
        <v>45</v>
      </c>
      <c r="K144" s="26">
        <v>0</v>
      </c>
      <c r="L144" s="26">
        <v>5</v>
      </c>
      <c r="M144" s="26">
        <v>0</v>
      </c>
      <c r="N144" s="26">
        <v>0.0772</v>
      </c>
      <c r="O144" s="18">
        <v>50.0772</v>
      </c>
      <c r="P144" s="58" t="s">
        <v>993</v>
      </c>
      <c r="Q144" s="56"/>
    </row>
    <row r="145" spans="1:17" ht="22.5">
      <c r="A145" s="9">
        <v>362</v>
      </c>
      <c r="B145" s="26" t="s">
        <v>686</v>
      </c>
      <c r="C145" s="26" t="s">
        <v>981</v>
      </c>
      <c r="D145" s="26" t="s">
        <v>687</v>
      </c>
      <c r="E145" s="26" t="s">
        <v>688</v>
      </c>
      <c r="F145" s="26">
        <v>4500</v>
      </c>
      <c r="G145" s="126">
        <v>3000000</v>
      </c>
      <c r="H145" s="29">
        <f t="shared" si="4"/>
        <v>565000</v>
      </c>
      <c r="I145" s="127">
        <v>3565000</v>
      </c>
      <c r="J145" s="26">
        <v>50</v>
      </c>
      <c r="K145" s="26">
        <v>0</v>
      </c>
      <c r="L145" s="26">
        <v>0</v>
      </c>
      <c r="M145" s="26">
        <v>0</v>
      </c>
      <c r="N145" s="26">
        <v>0.045</v>
      </c>
      <c r="O145" s="18">
        <v>50.045</v>
      </c>
      <c r="P145" s="58" t="s">
        <v>993</v>
      </c>
      <c r="Q145" s="56"/>
    </row>
    <row r="146" spans="1:17" ht="22.5">
      <c r="A146" s="9">
        <v>370</v>
      </c>
      <c r="B146" s="26" t="s">
        <v>704</v>
      </c>
      <c r="C146" s="26" t="s">
        <v>939</v>
      </c>
      <c r="D146" s="26" t="s">
        <v>705</v>
      </c>
      <c r="E146" s="26" t="s">
        <v>706</v>
      </c>
      <c r="F146" s="26">
        <v>2500</v>
      </c>
      <c r="G146" s="126">
        <v>55000</v>
      </c>
      <c r="H146" s="29">
        <f t="shared" si="4"/>
        <v>18150</v>
      </c>
      <c r="I146" s="127">
        <v>73150</v>
      </c>
      <c r="J146" s="26">
        <v>15</v>
      </c>
      <c r="K146" s="26">
        <v>0</v>
      </c>
      <c r="L146" s="26">
        <v>0</v>
      </c>
      <c r="M146" s="26">
        <v>30</v>
      </c>
      <c r="N146" s="26">
        <v>0.025</v>
      </c>
      <c r="O146" s="10">
        <v>45.025</v>
      </c>
      <c r="P146" s="58" t="s">
        <v>993</v>
      </c>
      <c r="Q146" s="56"/>
    </row>
    <row r="147" spans="1:17" ht="67.5">
      <c r="A147" s="9">
        <v>371</v>
      </c>
      <c r="B147" s="26" t="s">
        <v>951</v>
      </c>
      <c r="C147" s="26" t="s">
        <v>919</v>
      </c>
      <c r="D147" s="26" t="s">
        <v>707</v>
      </c>
      <c r="E147" s="26" t="s">
        <v>708</v>
      </c>
      <c r="F147" s="26">
        <v>1618</v>
      </c>
      <c r="G147" s="126">
        <v>545700</v>
      </c>
      <c r="H147" s="29">
        <f t="shared" si="4"/>
        <v>43656</v>
      </c>
      <c r="I147" s="127">
        <v>589356</v>
      </c>
      <c r="J147" s="26">
        <v>30</v>
      </c>
      <c r="K147" s="26">
        <v>0</v>
      </c>
      <c r="L147" s="26">
        <v>15</v>
      </c>
      <c r="M147" s="26">
        <v>0</v>
      </c>
      <c r="N147" s="26">
        <v>0.0168</v>
      </c>
      <c r="O147" s="46">
        <v>45.0168</v>
      </c>
      <c r="P147" s="58" t="s">
        <v>993</v>
      </c>
      <c r="Q147" s="56"/>
    </row>
    <row r="148" spans="1:17" ht="22.5">
      <c r="A148" s="9">
        <v>377</v>
      </c>
      <c r="B148" s="26" t="s">
        <v>515</v>
      </c>
      <c r="C148" s="26" t="s">
        <v>1111</v>
      </c>
      <c r="D148" s="26" t="s">
        <v>719</v>
      </c>
      <c r="E148" s="26" t="s">
        <v>720</v>
      </c>
      <c r="F148" s="26">
        <v>8857</v>
      </c>
      <c r="G148" s="126">
        <v>5198709</v>
      </c>
      <c r="H148" s="29">
        <f aca="true" t="shared" si="5" ref="H148:H163">I148-G148</f>
        <v>1793587</v>
      </c>
      <c r="I148" s="127">
        <v>6992296</v>
      </c>
      <c r="J148" s="26">
        <v>40</v>
      </c>
      <c r="K148" s="26">
        <v>0</v>
      </c>
      <c r="L148" s="26">
        <v>0</v>
      </c>
      <c r="M148" s="26">
        <v>0</v>
      </c>
      <c r="N148" s="26">
        <v>0.089</v>
      </c>
      <c r="O148" s="46">
        <v>40.089</v>
      </c>
      <c r="P148" s="58" t="s">
        <v>993</v>
      </c>
      <c r="Q148" s="56"/>
    </row>
    <row r="149" spans="1:17" ht="33.75">
      <c r="A149" s="9">
        <v>379</v>
      </c>
      <c r="B149" s="26" t="s">
        <v>555</v>
      </c>
      <c r="C149" s="26" t="s">
        <v>939</v>
      </c>
      <c r="D149" s="26" t="s">
        <v>723</v>
      </c>
      <c r="E149" s="26" t="s">
        <v>724</v>
      </c>
      <c r="F149" s="26">
        <v>19812</v>
      </c>
      <c r="G149" s="126">
        <v>8388850</v>
      </c>
      <c r="H149" s="29">
        <f t="shared" si="5"/>
        <v>1919109</v>
      </c>
      <c r="I149" s="127">
        <v>10307959</v>
      </c>
      <c r="J149" s="26">
        <v>1</v>
      </c>
      <c r="K149" s="26">
        <v>0</v>
      </c>
      <c r="L149" s="26">
        <v>20</v>
      </c>
      <c r="M149" s="26">
        <v>15</v>
      </c>
      <c r="N149" s="26">
        <v>0.198</v>
      </c>
      <c r="O149" s="18">
        <v>36.198</v>
      </c>
      <c r="P149" s="58" t="s">
        <v>993</v>
      </c>
      <c r="Q149" s="56"/>
    </row>
    <row r="150" spans="1:17" ht="33.75">
      <c r="A150" s="9">
        <v>385</v>
      </c>
      <c r="B150" s="26" t="s">
        <v>70</v>
      </c>
      <c r="C150" s="26" t="s">
        <v>972</v>
      </c>
      <c r="D150" s="26" t="s">
        <v>736</v>
      </c>
      <c r="E150" s="26" t="s">
        <v>737</v>
      </c>
      <c r="F150" s="26">
        <v>88088</v>
      </c>
      <c r="G150" s="126">
        <v>900000</v>
      </c>
      <c r="H150" s="29">
        <f t="shared" si="5"/>
        <v>266108</v>
      </c>
      <c r="I150" s="127">
        <v>1166108</v>
      </c>
      <c r="J150" s="26">
        <v>15</v>
      </c>
      <c r="K150" s="26">
        <v>0</v>
      </c>
      <c r="L150" s="26">
        <v>0</v>
      </c>
      <c r="M150" s="26">
        <v>15</v>
      </c>
      <c r="N150" s="26">
        <v>0.8808</v>
      </c>
      <c r="O150" s="46">
        <v>30.8808</v>
      </c>
      <c r="P150" s="58" t="s">
        <v>993</v>
      </c>
      <c r="Q150" s="56"/>
    </row>
    <row r="151" spans="1:17" ht="45">
      <c r="A151" s="9">
        <v>386</v>
      </c>
      <c r="B151" s="26" t="s">
        <v>382</v>
      </c>
      <c r="C151" s="26" t="s">
        <v>383</v>
      </c>
      <c r="D151" s="26" t="s">
        <v>738</v>
      </c>
      <c r="E151" s="26" t="s">
        <v>739</v>
      </c>
      <c r="F151" s="26">
        <v>50000</v>
      </c>
      <c r="G151" s="126">
        <v>600000</v>
      </c>
      <c r="H151" s="29">
        <f t="shared" si="5"/>
        <v>142000</v>
      </c>
      <c r="I151" s="127">
        <v>742000</v>
      </c>
      <c r="J151" s="26">
        <v>30</v>
      </c>
      <c r="K151" s="26">
        <v>0</v>
      </c>
      <c r="L151" s="26">
        <v>0</v>
      </c>
      <c r="M151" s="26">
        <v>0</v>
      </c>
      <c r="N151" s="26">
        <v>0.5</v>
      </c>
      <c r="O151" s="18">
        <v>30.5</v>
      </c>
      <c r="P151" s="58" t="s">
        <v>993</v>
      </c>
      <c r="Q151" s="56"/>
    </row>
    <row r="152" spans="1:17" ht="22.5">
      <c r="A152" s="9">
        <v>389</v>
      </c>
      <c r="B152" s="26" t="s">
        <v>265</v>
      </c>
      <c r="C152" s="26" t="s">
        <v>939</v>
      </c>
      <c r="D152" s="26" t="s">
        <v>745</v>
      </c>
      <c r="E152" s="26" t="s">
        <v>746</v>
      </c>
      <c r="F152" s="26">
        <v>13250</v>
      </c>
      <c r="G152" s="126">
        <v>683200</v>
      </c>
      <c r="H152" s="29">
        <f t="shared" si="5"/>
        <v>293776</v>
      </c>
      <c r="I152" s="127">
        <v>976976</v>
      </c>
      <c r="J152" s="26">
        <v>15</v>
      </c>
      <c r="K152" s="26">
        <v>0</v>
      </c>
      <c r="L152" s="26">
        <v>0</v>
      </c>
      <c r="M152" s="26">
        <v>15</v>
      </c>
      <c r="N152" s="26">
        <v>0.133</v>
      </c>
      <c r="O152" s="18">
        <v>30.133</v>
      </c>
      <c r="P152" s="58" t="s">
        <v>993</v>
      </c>
      <c r="Q152" s="56"/>
    </row>
    <row r="153" spans="1:17" ht="33.75">
      <c r="A153" s="9">
        <v>390</v>
      </c>
      <c r="B153" s="26" t="s">
        <v>78</v>
      </c>
      <c r="C153" s="26" t="s">
        <v>939</v>
      </c>
      <c r="D153" s="26" t="s">
        <v>747</v>
      </c>
      <c r="E153" s="26" t="s">
        <v>748</v>
      </c>
      <c r="F153" s="26">
        <v>12452</v>
      </c>
      <c r="G153" s="126">
        <v>145125</v>
      </c>
      <c r="H153" s="29">
        <f t="shared" si="5"/>
        <v>52875</v>
      </c>
      <c r="I153" s="127">
        <v>198000</v>
      </c>
      <c r="J153" s="26">
        <v>15</v>
      </c>
      <c r="K153" s="26">
        <v>0</v>
      </c>
      <c r="L153" s="26">
        <v>0</v>
      </c>
      <c r="M153" s="26">
        <v>15</v>
      </c>
      <c r="N153" s="26">
        <v>0.1245</v>
      </c>
      <c r="O153" s="46">
        <v>30.1245</v>
      </c>
      <c r="P153" s="58" t="s">
        <v>993</v>
      </c>
      <c r="Q153" s="56"/>
    </row>
    <row r="154" spans="1:17" ht="22.5">
      <c r="A154" s="9">
        <v>392</v>
      </c>
      <c r="B154" s="26" t="s">
        <v>87</v>
      </c>
      <c r="C154" s="26" t="s">
        <v>981</v>
      </c>
      <c r="D154" s="26" t="s">
        <v>752</v>
      </c>
      <c r="E154" s="26" t="s">
        <v>753</v>
      </c>
      <c r="F154" s="26">
        <v>3289</v>
      </c>
      <c r="G154" s="126">
        <v>130600</v>
      </c>
      <c r="H154" s="29">
        <f t="shared" si="5"/>
        <v>48290</v>
      </c>
      <c r="I154" s="127">
        <v>178890</v>
      </c>
      <c r="J154" s="26">
        <v>15</v>
      </c>
      <c r="K154" s="26">
        <v>0</v>
      </c>
      <c r="L154" s="26">
        <v>0</v>
      </c>
      <c r="M154" s="26">
        <v>15</v>
      </c>
      <c r="N154" s="26">
        <v>0.03289</v>
      </c>
      <c r="O154" s="18">
        <v>30.03289</v>
      </c>
      <c r="P154" s="58" t="s">
        <v>993</v>
      </c>
      <c r="Q154" s="56"/>
    </row>
    <row r="155" spans="1:17" ht="45">
      <c r="A155" s="9">
        <v>394</v>
      </c>
      <c r="B155" s="26" t="s">
        <v>756</v>
      </c>
      <c r="C155" s="26" t="s">
        <v>1111</v>
      </c>
      <c r="D155" s="26" t="s">
        <v>757</v>
      </c>
      <c r="E155" s="26" t="s">
        <v>758</v>
      </c>
      <c r="F155" s="26">
        <v>500</v>
      </c>
      <c r="G155" s="126">
        <v>757000</v>
      </c>
      <c r="H155" s="29">
        <f t="shared" si="5"/>
        <v>212000</v>
      </c>
      <c r="I155" s="127">
        <v>969000</v>
      </c>
      <c r="J155" s="26">
        <v>30</v>
      </c>
      <c r="K155" s="26">
        <v>0</v>
      </c>
      <c r="L155" s="26">
        <v>0</v>
      </c>
      <c r="M155" s="26">
        <v>0</v>
      </c>
      <c r="N155" s="26">
        <v>0.005</v>
      </c>
      <c r="O155" s="46">
        <v>30.005</v>
      </c>
      <c r="P155" s="58" t="s">
        <v>993</v>
      </c>
      <c r="Q155" s="56"/>
    </row>
    <row r="156" spans="1:17" ht="22.5">
      <c r="A156" s="9">
        <v>398</v>
      </c>
      <c r="B156" s="26" t="s">
        <v>525</v>
      </c>
      <c r="C156" s="26" t="s">
        <v>905</v>
      </c>
      <c r="D156" s="26" t="s">
        <v>766</v>
      </c>
      <c r="E156" s="26" t="s">
        <v>767</v>
      </c>
      <c r="F156" s="26">
        <v>6125</v>
      </c>
      <c r="G156" s="126">
        <v>946825</v>
      </c>
      <c r="H156" s="29">
        <f t="shared" si="5"/>
        <v>486705</v>
      </c>
      <c r="I156" s="127">
        <v>1433530</v>
      </c>
      <c r="J156" s="26">
        <v>25</v>
      </c>
      <c r="K156" s="26">
        <v>0</v>
      </c>
      <c r="L156" s="26">
        <v>0</v>
      </c>
      <c r="M156" s="26">
        <v>0</v>
      </c>
      <c r="N156" s="26">
        <v>0.061</v>
      </c>
      <c r="O156" s="18">
        <v>25.061</v>
      </c>
      <c r="P156" s="58" t="s">
        <v>993</v>
      </c>
      <c r="Q156" s="56"/>
    </row>
    <row r="157" spans="1:17" ht="22.5">
      <c r="A157" s="9">
        <v>401</v>
      </c>
      <c r="B157" s="26" t="s">
        <v>163</v>
      </c>
      <c r="C157" s="26" t="s">
        <v>990</v>
      </c>
      <c r="D157" s="26" t="s">
        <v>772</v>
      </c>
      <c r="E157" s="26" t="s">
        <v>773</v>
      </c>
      <c r="F157" s="26">
        <v>7722</v>
      </c>
      <c r="G157" s="126">
        <v>232801</v>
      </c>
      <c r="H157" s="29">
        <f t="shared" si="5"/>
        <v>63571</v>
      </c>
      <c r="I157" s="127">
        <v>296372</v>
      </c>
      <c r="J157" s="26">
        <v>15</v>
      </c>
      <c r="K157" s="26">
        <v>0</v>
      </c>
      <c r="L157" s="26">
        <v>5</v>
      </c>
      <c r="M157" s="26">
        <v>0</v>
      </c>
      <c r="N157" s="26">
        <v>0.0772</v>
      </c>
      <c r="O157" s="18">
        <v>20.0772</v>
      </c>
      <c r="P157" s="58" t="s">
        <v>993</v>
      </c>
      <c r="Q157" s="56"/>
    </row>
    <row r="158" spans="1:17" ht="33.75">
      <c r="A158" s="9">
        <v>402</v>
      </c>
      <c r="B158" s="26" t="s">
        <v>178</v>
      </c>
      <c r="C158" s="26" t="s">
        <v>990</v>
      </c>
      <c r="D158" s="26" t="s">
        <v>774</v>
      </c>
      <c r="E158" s="26" t="s">
        <v>775</v>
      </c>
      <c r="F158" s="26">
        <v>289553</v>
      </c>
      <c r="G158" s="126">
        <v>3200000</v>
      </c>
      <c r="H158" s="29">
        <f t="shared" si="5"/>
        <v>1464433</v>
      </c>
      <c r="I158" s="127">
        <v>4664433</v>
      </c>
      <c r="J158" s="26">
        <v>15</v>
      </c>
      <c r="K158" s="26">
        <v>0</v>
      </c>
      <c r="L158" s="26">
        <v>0</v>
      </c>
      <c r="M158" s="26">
        <v>0</v>
      </c>
      <c r="N158" s="26">
        <v>2.895</v>
      </c>
      <c r="O158" s="46">
        <v>17.895</v>
      </c>
      <c r="P158" s="58" t="s">
        <v>993</v>
      </c>
      <c r="Q158" s="56"/>
    </row>
    <row r="159" spans="1:17" ht="33.75">
      <c r="A159" s="9">
        <v>403</v>
      </c>
      <c r="B159" s="26" t="s">
        <v>73</v>
      </c>
      <c r="C159" s="26" t="s">
        <v>948</v>
      </c>
      <c r="D159" s="26" t="s">
        <v>776</v>
      </c>
      <c r="E159" s="26" t="s">
        <v>777</v>
      </c>
      <c r="F159" s="26">
        <v>47010</v>
      </c>
      <c r="G159" s="126">
        <v>3700000</v>
      </c>
      <c r="H159" s="29">
        <f t="shared" si="5"/>
        <v>450000</v>
      </c>
      <c r="I159" s="127">
        <v>4150000</v>
      </c>
      <c r="J159" s="26">
        <v>1</v>
      </c>
      <c r="K159" s="26">
        <v>0</v>
      </c>
      <c r="L159" s="26">
        <v>0</v>
      </c>
      <c r="M159" s="26">
        <v>15</v>
      </c>
      <c r="N159" s="26">
        <v>0.47</v>
      </c>
      <c r="O159" s="18">
        <v>16.47</v>
      </c>
      <c r="P159" s="58" t="s">
        <v>993</v>
      </c>
      <c r="Q159" s="56"/>
    </row>
    <row r="160" spans="1:17" ht="33.75">
      <c r="A160" s="9">
        <v>406</v>
      </c>
      <c r="B160" s="26" t="s">
        <v>782</v>
      </c>
      <c r="C160" s="26" t="s">
        <v>990</v>
      </c>
      <c r="D160" s="26" t="s">
        <v>783</v>
      </c>
      <c r="E160" s="26" t="s">
        <v>784</v>
      </c>
      <c r="F160" s="26">
        <v>42477</v>
      </c>
      <c r="G160" s="126">
        <v>3300000</v>
      </c>
      <c r="H160" s="29">
        <f t="shared" si="5"/>
        <v>1385280</v>
      </c>
      <c r="I160" s="127">
        <v>4685280</v>
      </c>
      <c r="J160" s="26">
        <v>15</v>
      </c>
      <c r="K160" s="26">
        <v>0</v>
      </c>
      <c r="L160" s="26">
        <v>0</v>
      </c>
      <c r="M160" s="26">
        <v>0</v>
      </c>
      <c r="N160" s="26">
        <v>0.425</v>
      </c>
      <c r="O160" s="46">
        <v>15.425</v>
      </c>
      <c r="P160" s="58" t="s">
        <v>993</v>
      </c>
      <c r="Q160" s="56"/>
    </row>
    <row r="161" spans="1:17" ht="22.5">
      <c r="A161" s="9">
        <v>409</v>
      </c>
      <c r="B161" s="26" t="s">
        <v>789</v>
      </c>
      <c r="C161" s="26" t="s">
        <v>939</v>
      </c>
      <c r="D161" s="26" t="s">
        <v>790</v>
      </c>
      <c r="E161" s="26" t="s">
        <v>791</v>
      </c>
      <c r="F161" s="26">
        <v>26240</v>
      </c>
      <c r="G161" s="126">
        <v>1846000</v>
      </c>
      <c r="H161" s="29">
        <f t="shared" si="5"/>
        <v>382680</v>
      </c>
      <c r="I161" s="127">
        <v>2228680</v>
      </c>
      <c r="J161" s="26">
        <v>15</v>
      </c>
      <c r="K161" s="26">
        <v>0</v>
      </c>
      <c r="L161" s="26">
        <v>0</v>
      </c>
      <c r="M161" s="26">
        <v>0</v>
      </c>
      <c r="N161" s="26">
        <v>0.2624</v>
      </c>
      <c r="O161" s="18">
        <v>15.2624</v>
      </c>
      <c r="P161" s="58" t="s">
        <v>993</v>
      </c>
      <c r="Q161" s="56"/>
    </row>
    <row r="162" spans="1:17" ht="33.75">
      <c r="A162" s="9">
        <v>421</v>
      </c>
      <c r="B162" s="26" t="s">
        <v>814</v>
      </c>
      <c r="C162" s="26" t="s">
        <v>981</v>
      </c>
      <c r="D162" s="26" t="s">
        <v>815</v>
      </c>
      <c r="E162" s="26" t="s">
        <v>816</v>
      </c>
      <c r="F162" s="26">
        <v>1085</v>
      </c>
      <c r="G162" s="126">
        <v>450000</v>
      </c>
      <c r="H162" s="29">
        <f t="shared" si="5"/>
        <v>133054</v>
      </c>
      <c r="I162" s="127">
        <v>583054</v>
      </c>
      <c r="J162" s="26">
        <v>15</v>
      </c>
      <c r="K162" s="26">
        <v>0</v>
      </c>
      <c r="L162" s="26">
        <v>0</v>
      </c>
      <c r="M162" s="26">
        <v>0</v>
      </c>
      <c r="N162" s="26">
        <v>0.011</v>
      </c>
      <c r="O162" s="46">
        <v>15.011</v>
      </c>
      <c r="P162" s="58" t="s">
        <v>993</v>
      </c>
      <c r="Q162" s="56"/>
    </row>
    <row r="163" spans="1:17" ht="22.5">
      <c r="A163" s="9">
        <v>423</v>
      </c>
      <c r="B163" s="26" t="s">
        <v>184</v>
      </c>
      <c r="C163" s="26" t="s">
        <v>1051</v>
      </c>
      <c r="D163" s="26" t="s">
        <v>821</v>
      </c>
      <c r="E163" s="26" t="s">
        <v>822</v>
      </c>
      <c r="F163" s="26">
        <v>40377</v>
      </c>
      <c r="G163" s="126">
        <v>1000000</v>
      </c>
      <c r="H163" s="29">
        <f t="shared" si="5"/>
        <v>430000</v>
      </c>
      <c r="I163" s="127">
        <v>1430000</v>
      </c>
      <c r="J163" s="26">
        <v>1</v>
      </c>
      <c r="K163" s="26">
        <v>0</v>
      </c>
      <c r="L163" s="26">
        <v>0</v>
      </c>
      <c r="M163" s="26">
        <v>0</v>
      </c>
      <c r="N163" s="26">
        <v>0.404</v>
      </c>
      <c r="O163" s="18">
        <v>1.404</v>
      </c>
      <c r="P163" s="58" t="s">
        <v>993</v>
      </c>
      <c r="Q163" s="56"/>
    </row>
    <row r="164" spans="1:17" ht="12.75">
      <c r="A164" s="104"/>
      <c r="B164" s="67" t="s">
        <v>403</v>
      </c>
      <c r="D164" s="123" t="s">
        <v>869</v>
      </c>
      <c r="E164" s="51"/>
      <c r="F164" s="28"/>
      <c r="G164" s="131">
        <f>SUM(G19:G163)</f>
        <v>271382840</v>
      </c>
      <c r="H164" s="131">
        <f>SUM(H19:H163)</f>
        <v>84090820</v>
      </c>
      <c r="I164" s="131">
        <f>SUM(I19:I163)</f>
        <v>355473660</v>
      </c>
      <c r="L164" s="30"/>
      <c r="M164" s="31"/>
      <c r="N164" s="33"/>
      <c r="O164" s="10"/>
      <c r="P164" s="58"/>
      <c r="Q164" s="56"/>
    </row>
    <row r="165" ht="12.75">
      <c r="Q165" s="56"/>
    </row>
    <row r="166" spans="2:17" ht="22.5">
      <c r="B166" s="10" t="s">
        <v>404</v>
      </c>
      <c r="D166" s="10" t="s">
        <v>877</v>
      </c>
      <c r="G166" s="134">
        <f>SUM(G7,G17,G164)</f>
        <v>293632729</v>
      </c>
      <c r="H166" s="134">
        <f>SUM(H7,H17,H164)</f>
        <v>89510839</v>
      </c>
      <c r="I166" s="134">
        <f>SUM(I7,I17,I164)</f>
        <v>383143568</v>
      </c>
      <c r="Q166" s="56"/>
    </row>
    <row r="167" ht="12.75">
      <c r="Q167" s="56"/>
    </row>
    <row r="168" ht="12.75">
      <c r="B168" s="107" t="s">
        <v>856</v>
      </c>
    </row>
    <row r="169" ht="12.75">
      <c r="B169" t="s">
        <v>857</v>
      </c>
    </row>
    <row r="171" ht="12.75">
      <c r="B171" t="s">
        <v>858</v>
      </c>
    </row>
    <row r="172" ht="12.75">
      <c r="B172" t="s">
        <v>859</v>
      </c>
    </row>
    <row r="173" ht="12.75">
      <c r="B173" s="189" t="s">
        <v>860</v>
      </c>
    </row>
    <row r="174" ht="12.75">
      <c r="B174" s="135" t="s">
        <v>861</v>
      </c>
    </row>
    <row r="176" ht="12.75">
      <c r="B176" s="135" t="s">
        <v>862</v>
      </c>
    </row>
    <row r="177" ht="12.75">
      <c r="B177" t="s">
        <v>863</v>
      </c>
    </row>
    <row r="179" ht="12.75">
      <c r="B179" t="s">
        <v>864</v>
      </c>
    </row>
    <row r="181" ht="12.75">
      <c r="B181" t="s">
        <v>865</v>
      </c>
    </row>
    <row r="182" ht="12.75">
      <c r="B182" t="s">
        <v>866</v>
      </c>
    </row>
  </sheetData>
  <autoFilter ref="A2:Q17"/>
  <printOptions gridLines="1" horizontalCentered="1"/>
  <pageMargins left="0.5" right="0.5" top="0.75" bottom="0.75" header="0.5" footer="0.5"/>
  <pageSetup fitToHeight="20" fitToWidth="1" horizontalDpi="600" verticalDpi="600" orientation="landscape" scale="72" r:id="rId1"/>
  <headerFooter alignWithMargins="0">
    <oddHeader>&amp;LAppendix C.8 - Federal Fiscal Year 2009 Project Priority List&amp;CTraditional / American Recovery and Reinvestment Act of 2009 List&amp;RPage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jcraver</dc:creator>
  <cp:keywords/>
  <dc:description/>
  <cp:lastModifiedBy>jcraver</cp:lastModifiedBy>
  <cp:lastPrinted>2009-07-10T23:00:06Z</cp:lastPrinted>
  <dcterms:created xsi:type="dcterms:W3CDTF">2009-07-08T21:03:01Z</dcterms:created>
  <dcterms:modified xsi:type="dcterms:W3CDTF">2009-07-14T16:57:20Z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